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\\ulbassdat\Folders\FileBuh\ДокументыГБ\ПапкаБухгалтерСводнойОтчетности\2024\Размещение ФО 2024\2 кв 2024\На сайте\"/>
    </mc:Choice>
  </mc:AlternateContent>
  <xr:revisionPtr revIDLastSave="0" documentId="13_ncr:1_{7F93ACA5-AB92-41F4-969F-B66445BC97A9}" xr6:coauthVersionLast="36" xr6:coauthVersionMax="36" xr10:uidLastSave="{00000000-0000-0000-0000-000000000000}"/>
  <bookViews>
    <workbookView xWindow="0" yWindow="0" windowWidth="13995" windowHeight="10380" activeTab="3" xr2:uid="{0A9D7AD1-D905-4FA7-868F-55037195D8F5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'[12]B1.2'!#REF!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atabase">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nt_Area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corder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153C1272_398B_43D5_8F54_6222EC2FFBBE_.wvu.Cols" localSheetId="0" hidden="1">Ф1!$C:$C</definedName>
    <definedName name="Z_1685BA3A_9DF0_4A41_ABD5_F58C10CA80A0_.wvu.PrintArea" localSheetId="0" hidden="1">Ф1!$A$1:$D$151</definedName>
    <definedName name="Z_1685BA3A_9DF0_4A41_ABD5_F58C10CA80A0_.wvu.PrintArea" localSheetId="1" hidden="1">Ф2!$A$1:$D$71</definedName>
    <definedName name="Z_1685BA3A_9DF0_4A41_ABD5_F58C10CA80A0_.wvu.PrintArea" localSheetId="2" hidden="1">Ф3!$A$1:$D$97</definedName>
    <definedName name="Z_1685BA3A_9DF0_4A41_ABD5_F58C10CA80A0_.wvu.PrintArea" localSheetId="3" hidden="1">Ф4!$A$1:$K$94</definedName>
    <definedName name="Z_1685BA3A_9DF0_4A41_ABD5_F58C10CA80A0_.wvu.PrintTitles" localSheetId="3" hidden="1">Ф4!$16:$17</definedName>
    <definedName name="Z_1685BA3A_9DF0_4A41_ABD5_F58C10CA80A0_.wvu.Rows" localSheetId="2" hidden="1">Ф3!$1:$1</definedName>
    <definedName name="Z_1685BA3A_9DF0_4A41_ABD5_F58C10CA80A0_.wvu.Rows" localSheetId="3" hidden="1">Ф4!$86:$87</definedName>
    <definedName name="Z_35832F16_156D_43C7_A5BE_352F78E198AF_.wvu.Cols" localSheetId="0" hidden="1">Ф1!$C:$C</definedName>
    <definedName name="Z_4A930143_F452_4E4A_BFFA_D8A68B767286_.wvu.Cols" localSheetId="0" hidden="1">Ф1!#REF!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990448D5_2EEE_43DC_AA45_610EF3D248E1_.wvu.Cols" localSheetId="0" hidden="1">Ф1!#REF!</definedName>
    <definedName name="Z_A71D7EC5_08E6_42F3_A4CE_82DBB7F17C02_.wvu.Cols" localSheetId="0" hidden="1">Ф1!#REF!</definedName>
    <definedName name="Z_ADA61D5D_B804_4972_B8BF_4C1FDDE5DAC9_.wvu.Cols" localSheetId="0" hidden="1">Ф1!#REF!</definedName>
    <definedName name="Z_B4246BD1_D204_4326_8F77_064E1B798DB7_.wvu.Cols" localSheetId="1" hidden="1">Ф2!#REF!</definedName>
    <definedName name="Z_B4246BD1_D204_4326_8F77_064E1B798DB7_.wvu.Rows" localSheetId="3" hidden="1">Ф4!$1:$15</definedName>
    <definedName name="Z_C37E65A7_9893_435E_9759_72E0D8A5DD87_.wvu.PrintTitles" hidden="1">#REF!</definedName>
    <definedName name="Z_D041BB6C_E9DC_4365_B3BC_40412EC9A630_.wvu.Cols" localSheetId="0" hidden="1">Ф1!#REF!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_xlnm.Print_Titles" localSheetId="3">Ф4!$16:$17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0">Ф1!$A$1:$D$151</definedName>
    <definedName name="_xlnm.Print_Area" localSheetId="1">Ф2!$A$1:$D$71</definedName>
    <definedName name="_xlnm.Print_Area" localSheetId="2">Ф3!$A$1:$D$97</definedName>
    <definedName name="_xlnm.Print_Area" localSheetId="3">Ф4!$A$1:$K$94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2" i="4" l="1"/>
  <c r="A89" i="4"/>
  <c r="K84" i="4"/>
  <c r="I84" i="4"/>
  <c r="I83" i="4"/>
  <c r="K83" i="4" s="1"/>
  <c r="K82" i="4"/>
  <c r="I82" i="4"/>
  <c r="K81" i="4"/>
  <c r="I81" i="4"/>
  <c r="K80" i="4"/>
  <c r="I80" i="4"/>
  <c r="I79" i="4"/>
  <c r="K79" i="4" s="1"/>
  <c r="K78" i="4"/>
  <c r="I78" i="4"/>
  <c r="I77" i="4"/>
  <c r="K77" i="4" s="1"/>
  <c r="K76" i="4"/>
  <c r="I76" i="4"/>
  <c r="K75" i="4"/>
  <c r="I75" i="4"/>
  <c r="K74" i="4"/>
  <c r="I74" i="4"/>
  <c r="I73" i="4"/>
  <c r="K73" i="4" s="1"/>
  <c r="J71" i="4"/>
  <c r="H71" i="4"/>
  <c r="H69" i="4" s="1"/>
  <c r="G71" i="4"/>
  <c r="G69" i="4" s="1"/>
  <c r="F71" i="4"/>
  <c r="F69" i="4" s="1"/>
  <c r="E71" i="4"/>
  <c r="E69" i="4" s="1"/>
  <c r="D71" i="4"/>
  <c r="C71" i="4"/>
  <c r="K71" i="4" s="1"/>
  <c r="J69" i="4"/>
  <c r="D69" i="4"/>
  <c r="I68" i="4"/>
  <c r="K68" i="4" s="1"/>
  <c r="K67" i="4"/>
  <c r="I67" i="4"/>
  <c r="K66" i="4"/>
  <c r="I66" i="4"/>
  <c r="K65" i="4"/>
  <c r="I65" i="4"/>
  <c r="K64" i="4"/>
  <c r="I64" i="4"/>
  <c r="K63" i="4"/>
  <c r="I63" i="4"/>
  <c r="K62" i="4"/>
  <c r="I62" i="4"/>
  <c r="I61" i="4"/>
  <c r="K61" i="4" s="1"/>
  <c r="K60" i="4"/>
  <c r="I60" i="4"/>
  <c r="I59" i="4"/>
  <c r="J58" i="4"/>
  <c r="J56" i="4" s="1"/>
  <c r="H58" i="4"/>
  <c r="G58" i="4"/>
  <c r="F58" i="4"/>
  <c r="E58" i="4"/>
  <c r="D58" i="4"/>
  <c r="C58" i="4"/>
  <c r="I58" i="4" s="1"/>
  <c r="K58" i="4" s="1"/>
  <c r="G57" i="4"/>
  <c r="I57" i="4" s="1"/>
  <c r="K57" i="4" s="1"/>
  <c r="H56" i="4"/>
  <c r="F56" i="4"/>
  <c r="E56" i="4"/>
  <c r="D56" i="4"/>
  <c r="C56" i="4"/>
  <c r="K51" i="4"/>
  <c r="I51" i="4"/>
  <c r="K49" i="4"/>
  <c r="I49" i="4"/>
  <c r="K48" i="4"/>
  <c r="I48" i="4"/>
  <c r="K47" i="4"/>
  <c r="I47" i="4"/>
  <c r="K46" i="4"/>
  <c r="I46" i="4"/>
  <c r="I45" i="4"/>
  <c r="K45" i="4" s="1"/>
  <c r="K44" i="4"/>
  <c r="I44" i="4"/>
  <c r="K43" i="4"/>
  <c r="I43" i="4"/>
  <c r="K42" i="4"/>
  <c r="I42" i="4"/>
  <c r="K41" i="4"/>
  <c r="I41" i="4"/>
  <c r="K40" i="4"/>
  <c r="I40" i="4"/>
  <c r="K39" i="4"/>
  <c r="I39" i="4"/>
  <c r="K38" i="4"/>
  <c r="I38" i="4"/>
  <c r="J36" i="4"/>
  <c r="J34" i="4" s="1"/>
  <c r="H36" i="4"/>
  <c r="H34" i="4" s="1"/>
  <c r="G36" i="4"/>
  <c r="F36" i="4"/>
  <c r="E36" i="4"/>
  <c r="K36" i="4" s="1"/>
  <c r="D36" i="4"/>
  <c r="C36" i="4"/>
  <c r="G34" i="4"/>
  <c r="F34" i="4"/>
  <c r="E34" i="4"/>
  <c r="D34" i="4"/>
  <c r="C34" i="4"/>
  <c r="K33" i="4"/>
  <c r="I33" i="4"/>
  <c r="K32" i="4"/>
  <c r="I32" i="4"/>
  <c r="K31" i="4"/>
  <c r="I31" i="4"/>
  <c r="K30" i="4"/>
  <c r="I30" i="4"/>
  <c r="I29" i="4"/>
  <c r="K29" i="4" s="1"/>
  <c r="K28" i="4"/>
  <c r="I28" i="4"/>
  <c r="K27" i="4"/>
  <c r="K26" i="4"/>
  <c r="I26" i="4"/>
  <c r="K25" i="4"/>
  <c r="J23" i="4"/>
  <c r="H23" i="4"/>
  <c r="H21" i="4" s="1"/>
  <c r="G23" i="4"/>
  <c r="F23" i="4"/>
  <c r="F21" i="4" s="1"/>
  <c r="E23" i="4"/>
  <c r="D23" i="4"/>
  <c r="C23" i="4"/>
  <c r="C21" i="4" s="1"/>
  <c r="I21" i="4" s="1"/>
  <c r="K21" i="4" s="1"/>
  <c r="K22" i="4"/>
  <c r="I22" i="4"/>
  <c r="J21" i="4"/>
  <c r="G21" i="4"/>
  <c r="E21" i="4"/>
  <c r="D21" i="4"/>
  <c r="J20" i="4"/>
  <c r="H20" i="4"/>
  <c r="H50" i="4" s="1"/>
  <c r="G20" i="4"/>
  <c r="G50" i="4" s="1"/>
  <c r="F20" i="4"/>
  <c r="F50" i="4" s="1"/>
  <c r="E20" i="4"/>
  <c r="E50" i="4" s="1"/>
  <c r="D20" i="4"/>
  <c r="D50" i="4" s="1"/>
  <c r="C20" i="4"/>
  <c r="I20" i="4" s="1"/>
  <c r="K20" i="4" s="1"/>
  <c r="K19" i="4"/>
  <c r="I19" i="4"/>
  <c r="I18" i="4"/>
  <c r="K18" i="4" s="1"/>
  <c r="C14" i="4"/>
  <c r="D77" i="3"/>
  <c r="C77" i="3"/>
  <c r="D71" i="3"/>
  <c r="D84" i="3" s="1"/>
  <c r="C71" i="3"/>
  <c r="D54" i="3"/>
  <c r="C54" i="3"/>
  <c r="D40" i="3"/>
  <c r="C40" i="3"/>
  <c r="D29" i="3"/>
  <c r="C29" i="3"/>
  <c r="C38" i="3" s="1"/>
  <c r="D21" i="3"/>
  <c r="D38" i="3" s="1"/>
  <c r="C21" i="3"/>
  <c r="B12" i="3"/>
  <c r="D52" i="2"/>
  <c r="C52" i="2"/>
  <c r="D46" i="2"/>
  <c r="D35" i="2" s="1"/>
  <c r="C46" i="2"/>
  <c r="C35" i="2" s="1"/>
  <c r="D19" i="2"/>
  <c r="D22" i="2" s="1"/>
  <c r="D28" i="2" s="1"/>
  <c r="D30" i="2" s="1"/>
  <c r="D32" i="2" s="1"/>
  <c r="C19" i="2"/>
  <c r="C22" i="2" s="1"/>
  <c r="C143" i="1"/>
  <c r="D141" i="1"/>
  <c r="D143" i="1" s="1"/>
  <c r="C141" i="1"/>
  <c r="D130" i="1"/>
  <c r="C130" i="1"/>
  <c r="D121" i="1"/>
  <c r="C121" i="1"/>
  <c r="D118" i="1"/>
  <c r="C118" i="1"/>
  <c r="D111" i="1"/>
  <c r="D133" i="1" s="1"/>
  <c r="C111" i="1"/>
  <c r="C133" i="1" s="1"/>
  <c r="D105" i="1"/>
  <c r="C105" i="1"/>
  <c r="D95" i="1"/>
  <c r="C95" i="1"/>
  <c r="D92" i="1"/>
  <c r="C92" i="1"/>
  <c r="D85" i="1"/>
  <c r="D108" i="1" s="1"/>
  <c r="C85" i="1"/>
  <c r="C108" i="1" s="1"/>
  <c r="C81" i="1"/>
  <c r="D77" i="1"/>
  <c r="C77" i="1"/>
  <c r="D65" i="1"/>
  <c r="C65" i="1"/>
  <c r="D61" i="1"/>
  <c r="C61" i="1"/>
  <c r="D50" i="1"/>
  <c r="D81" i="1" s="1"/>
  <c r="D82" i="1" s="1"/>
  <c r="C50" i="1"/>
  <c r="D47" i="1"/>
  <c r="D44" i="1"/>
  <c r="C44" i="1"/>
  <c r="D36" i="1"/>
  <c r="C36" i="1"/>
  <c r="D26" i="1"/>
  <c r="C26" i="1"/>
  <c r="C47" i="1" s="1"/>
  <c r="D69" i="3" l="1"/>
  <c r="C69" i="3"/>
  <c r="C84" i="3"/>
  <c r="K34" i="4"/>
  <c r="D53" i="2"/>
  <c r="D55" i="2" s="1"/>
  <c r="D33" i="2"/>
  <c r="D60" i="2" s="1"/>
  <c r="D86" i="4"/>
  <c r="D55" i="4"/>
  <c r="D85" i="4" s="1"/>
  <c r="D87" i="4" s="1"/>
  <c r="E86" i="4"/>
  <c r="E55" i="4"/>
  <c r="E85" i="4" s="1"/>
  <c r="E87" i="4" s="1"/>
  <c r="F86" i="4"/>
  <c r="F55" i="4"/>
  <c r="F85" i="4" s="1"/>
  <c r="F87" i="4" s="1"/>
  <c r="G86" i="4"/>
  <c r="G55" i="4"/>
  <c r="C82" i="1"/>
  <c r="H86" i="4"/>
  <c r="H55" i="4"/>
  <c r="H85" i="4" s="1"/>
  <c r="H87" i="4" s="1"/>
  <c r="D87" i="3"/>
  <c r="D89" i="3" s="1"/>
  <c r="C144" i="1"/>
  <c r="C145" i="1" s="1"/>
  <c r="J50" i="4"/>
  <c r="D144" i="1"/>
  <c r="D145" i="1" s="1"/>
  <c r="C28" i="2"/>
  <c r="C87" i="3"/>
  <c r="C89" i="3" s="1"/>
  <c r="I36" i="4"/>
  <c r="I23" i="4"/>
  <c r="K23" i="4" s="1"/>
  <c r="C69" i="4"/>
  <c r="I34" i="4"/>
  <c r="C50" i="4"/>
  <c r="G56" i="4"/>
  <c r="I56" i="4" s="1"/>
  <c r="K56" i="4" s="1"/>
  <c r="I71" i="4"/>
  <c r="G85" i="4" l="1"/>
  <c r="G87" i="4" s="1"/>
  <c r="I50" i="4"/>
  <c r="C86" i="4"/>
  <c r="K50" i="4"/>
  <c r="K86" i="4" s="1"/>
  <c r="C55" i="4"/>
  <c r="K69" i="4"/>
  <c r="I69" i="4"/>
  <c r="C30" i="2"/>
  <c r="J55" i="4"/>
  <c r="J85" i="4" s="1"/>
  <c r="J87" i="4" s="1"/>
  <c r="J86" i="4"/>
  <c r="C32" i="2" l="1"/>
  <c r="C85" i="4"/>
  <c r="I55" i="4"/>
  <c r="K55" i="4" s="1"/>
  <c r="C87" i="4" l="1"/>
  <c r="I85" i="4"/>
  <c r="K85" i="4" s="1"/>
  <c r="K87" i="4" s="1"/>
  <c r="C53" i="2"/>
  <c r="C55" i="2" s="1"/>
  <c r="C33" i="2"/>
  <c r="C6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Ормаганбетова Айнур Муратовна</author>
  </authors>
  <commentList>
    <comment ref="A23" authorId="0" shapeId="0" xr:uid="{D17B04A2-1A46-4A6E-8616-337CAD4683B6}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Прошу всех обратить внимание на изменения Приказа МФ РК 665, теперь обесценение финансовых активов и обязательств должно отражаться как финансовые доходы и расходы. 
</t>
        </r>
      </text>
    </comment>
    <comment ref="A26" authorId="0" shapeId="0" xr:uid="{55394BE0-4A2C-4AEC-8DD9-B36D45B8AF46}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В прочих доходах и расходах должны отражаться обесценения нефинансовых активов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Марченко Елена Анатольевна</author>
    <author>Молдабаева Анара Ермековна</author>
  </authors>
  <commentList>
    <comment ref="E36" authorId="0" shapeId="0" xr:uid="{F8E8BD38-E3AB-4F09-8C78-91B04F248BF0}">
      <text>
        <r>
          <rPr>
            <b/>
            <sz val="9"/>
            <color indexed="81"/>
            <rFont val="Tahoma"/>
            <family val="2"/>
            <charset val="204"/>
          </rPr>
          <t>Марченко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фин. аренда
</t>
        </r>
      </text>
    </comment>
    <comment ref="E85" authorId="1" shapeId="0" xr:uid="{375F788C-6015-420C-B11F-AEBBF3993F05}">
      <text>
        <r>
          <rPr>
            <sz val="9"/>
            <color indexed="81"/>
            <rFont val="Tahoma"/>
            <family val="2"/>
            <charset val="204"/>
          </rPr>
          <t xml:space="preserve">(021.008 + 021.067) - (022.010 + 022.052)
</t>
        </r>
        <r>
          <rPr>
            <b/>
            <sz val="9"/>
            <color indexed="81"/>
            <rFont val="Tahoma"/>
            <family val="2"/>
            <charset val="204"/>
          </rPr>
          <t>Марченко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Отклонение 32 014
 - курсовой эффкт на ДС по отчетности ТОО Ulba China
</t>
        </r>
        <r>
          <rPr>
            <b/>
            <sz val="9"/>
            <color indexed="81"/>
            <rFont val="Tahoma"/>
            <family val="2"/>
            <charset val="204"/>
          </rPr>
          <t xml:space="preserve">Тимофеева Дарья Олеговна:
</t>
        </r>
      </text>
    </comment>
    <comment ref="F86" authorId="0" shapeId="0" xr:uid="{EB369BE4-3283-4516-A53E-624E37008EA8}">
      <text>
        <r>
          <rPr>
            <b/>
            <sz val="9"/>
            <color indexed="81"/>
            <rFont val="Tahoma"/>
            <family val="2"/>
            <charset val="204"/>
          </rPr>
          <t>Марченко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Отклонение 1
 - курсовой эффект возникающий при расчете резерва на обесценению денежных средств  ТОО Ulba China
</t>
        </r>
        <r>
          <rPr>
            <b/>
            <sz val="9"/>
            <color indexed="81"/>
            <rFont val="Tahoma"/>
            <family val="2"/>
            <charset val="204"/>
          </rPr>
          <t>Тимофеева Дарья Олеговна: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<sst xmlns="http://schemas.openxmlformats.org/spreadsheetml/2006/main" count="519" uniqueCount="400">
  <si>
    <t xml:space="preserve">Приложение 1 </t>
  </si>
  <si>
    <t>к приказу Министра финансов Республики Казахстан</t>
  </si>
  <si>
    <t>от 2 марта 2022 года № 241</t>
  </si>
  <si>
    <t>Приложение 2</t>
  </si>
  <si>
    <t>к приказу Министрества финансов Республики Казахстан</t>
  </si>
  <si>
    <t xml:space="preserve">от 28 июня 2017 года № 404 </t>
  </si>
  <si>
    <t xml:space="preserve">Форма </t>
  </si>
  <si>
    <t xml:space="preserve">Наименование организации </t>
  </si>
  <si>
    <t>АО "Ульбинский металлургический завод"</t>
  </si>
  <si>
    <t xml:space="preserve">Сведения о реорганизации </t>
  </si>
  <si>
    <t>свидетельство о гос. перерегистрации юрид. лица № 1725-1917-01-АО от 26.10.2004 г.</t>
  </si>
  <si>
    <t>Вид деятельности организации</t>
  </si>
  <si>
    <t>промышленность</t>
  </si>
  <si>
    <t>Организационно-правовая форма</t>
  </si>
  <si>
    <t>Акционерное общество</t>
  </si>
  <si>
    <t>Форма отчетности</t>
  </si>
  <si>
    <t>не консолидированная</t>
  </si>
  <si>
    <t xml:space="preserve">Среднегодовая численность работников                      </t>
  </si>
  <si>
    <t>Субъект предпринимательства</t>
  </si>
  <si>
    <t>крупного</t>
  </si>
  <si>
    <t xml:space="preserve">Юридический адрес организации </t>
  </si>
  <si>
    <t>Республика Казахстан, г. Усть-Каменогорск, пр. Абая, 102</t>
  </si>
  <si>
    <t>Консолидированный бухгалтерский баланс</t>
  </si>
  <si>
    <t>по состоянию на</t>
  </si>
  <si>
    <t>тыс.тенге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</si>
  <si>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</si>
  <si>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</si>
  <si>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</si>
  <si>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</si>
  <si>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</si>
  <si>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</si>
  <si>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</si>
  <si>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Финансовые активы, оцениваемые по амортизированной стоимости</t>
  </si>
  <si>
    <t>011</t>
  </si>
  <si>
    <t xml:space="preserve">    Депозиты (от 3-х до 12 месяцев, не ЛФ)</t>
  </si>
  <si>
    <t xml:space="preserve">    Прочие денежные средства, ограниченные в использовании</t>
  </si>
  <si>
    <t xml:space="preserve">    Займы выданные и дебиторская задолженность по финансовой аренде - текущая часть</t>
  </si>
  <si>
    <t xml:space="preserve">    Задолженность работников (в т.ч. ссуды)</t>
  </si>
  <si>
    <t xml:space="preserve">    Прочие финансовые активы </t>
  </si>
  <si>
    <t>Финансовые активы, оцениваемые по справедливой стоимости через прочий совокупный доход</t>
  </si>
  <si>
    <t>012</t>
  </si>
  <si>
    <t>Финансовые активы, учитываемые по справедливой стоимости через прибыли и убытки</t>
  </si>
  <si>
    <t>013</t>
  </si>
  <si>
    <t>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</si>
  <si>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</si>
  <si>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</si>
  <si>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</si>
  <si>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</si>
  <si>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</si>
  <si>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Торговая дебиторская задолженность</t>
  </si>
  <si>
    <t>Прочая дебиторская задолженность</t>
  </si>
  <si>
    <t>Дебиторская задолженность по аренде</t>
  </si>
  <si>
    <t>017</t>
  </si>
  <si>
    <t>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</si>
  <si>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</si>
  <si>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</si>
  <si>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</si>
  <si>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</si>
  <si>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</si>
  <si>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</si>
  <si>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</si>
  <si>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</si>
  <si>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</si>
  <si>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 xml:space="preserve">     прочие краткосрочные активы</t>
  </si>
  <si>
    <t xml:space="preserve">     налоги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</si>
  <si>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</si>
  <si>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</si>
  <si>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II.Долгосрочные активы</t>
  </si>
  <si>
    <t xml:space="preserve">    Депозиты (более года, не ЛФ)</t>
  </si>
  <si>
    <t xml:space="preserve">    Денежные средства, ограниченные в использовании (Депозиты ЛФ)</t>
  </si>
  <si>
    <t xml:space="preserve">    Займы выданные и дебиторская задолженность по финансовой аренде - долгосрочная часть</t>
  </si>
  <si>
    <t xml:space="preserve">    Прочие финансовые инструменты </t>
  </si>
  <si>
    <t>Инвестиции, учитываемые по первоначальной стоимости (ДО)</t>
  </si>
  <si>
    <t>Инвестиции, учитываемые методом долевого участия</t>
  </si>
  <si>
    <t>инвестиции в Ассоциированные организации</t>
  </si>
  <si>
    <t>инвестиции в Совместные предприятия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</si>
  <si>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</si>
  <si>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</si>
  <si>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</si>
  <si>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</si>
  <si>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</si>
  <si>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</si>
  <si>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</si>
  <si>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</si>
  <si>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</si>
  <si>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</si>
  <si>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</si>
  <si>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Незавершенное строительство</t>
  </si>
  <si>
    <t>налоги</t>
  </si>
  <si>
    <t>Итого долгосрочных активов (сумма строк с 110 по 127)</t>
  </si>
  <si>
    <t>Баланс ( строка 100 + строка 101 + строка 200)</t>
  </si>
  <si>
    <t>Обязательства и капитал</t>
  </si>
  <si>
    <t xml:space="preserve">III. Краткосрочные обязательства </t>
  </si>
  <si>
    <t>Краткосрочные финансовые обязательства, оцениваемые по амортизированной стоимости</t>
  </si>
  <si>
    <t>займы</t>
  </si>
  <si>
    <t>Обязательства по финансовой аренде (с 1 января 2019 года Обязательства по аренде)</t>
  </si>
  <si>
    <t>облигации</t>
  </si>
  <si>
    <t>прочие финансовые обязательства (ранее стр.222)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</si>
  <si>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</si>
  <si>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</si>
  <si>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Исторические затраты</t>
  </si>
  <si>
    <t>Прочие финансовые обязательства</t>
  </si>
  <si>
    <t>Краткосрочная торговая и прочая кредиторская задолженность</t>
  </si>
  <si>
    <t>Торговая кредиторская задолженность</t>
  </si>
  <si>
    <t>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</si>
  <si>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</si>
  <si>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</si>
  <si>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</si>
  <si>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</si>
  <si>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</si>
  <si>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</si>
  <si>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</si>
  <si>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</si>
  <si>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 xml:space="preserve">     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</si>
  <si>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</si>
  <si>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</si>
  <si>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</si>
  <si>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</si>
  <si>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прочие финансовые обязательства (ранее стр.321)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</si>
  <si>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</si>
  <si>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</si>
  <si>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</si>
  <si>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</si>
  <si>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</si>
  <si>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</si>
  <si>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</si>
  <si>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</si>
  <si>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 xml:space="preserve">     прочие долгосрочные обязательства</t>
  </si>
  <si>
    <t xml:space="preserve">Итого долгосрочных обязательств (сумма строк с 310 по 316) </t>
  </si>
  <si>
    <t>V. Капитал</t>
  </si>
  <si>
    <t>Уставный (акционерный )капитал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</si>
  <si>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</si>
  <si>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</si>
  <si>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</si>
  <si>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</si>
  <si>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</si>
  <si>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</si>
  <si>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</si>
  <si>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</si>
  <si>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</si>
  <si>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Заместитель Председателя Правления                Чеботарёва Людмила Анатольевна</t>
  </si>
  <si>
    <r>
      <rPr>
        <b/>
        <sz val="10"/>
        <rFont val="Arial"/>
        <family val="2"/>
        <charset val="204"/>
      </rPr>
      <t>по экономике и финансам</t>
    </r>
    <r>
      <rPr>
        <sz val="10"/>
        <rFont val="Arial"/>
        <family val="2"/>
        <charset val="204"/>
      </rPr>
      <t xml:space="preserve">                                      (фамилия, имя, отчество)</t>
    </r>
  </si>
  <si>
    <t>(подпись)</t>
  </si>
  <si>
    <r>
      <rPr>
        <b/>
        <sz val="10"/>
        <rFont val="Arial"/>
        <family val="2"/>
        <charset val="204"/>
      </rPr>
      <t>Главный бухгалтер</t>
    </r>
    <r>
      <rPr>
        <sz val="10"/>
        <rFont val="Arial"/>
        <family val="2"/>
        <charset val="204"/>
      </rPr>
      <t xml:space="preserve">                                                    </t>
    </r>
    <r>
      <rPr>
        <b/>
        <sz val="10"/>
        <rFont val="Arial"/>
        <family val="2"/>
        <charset val="204"/>
      </rPr>
      <t>Оразбекова Динара Тлеукеновна</t>
    </r>
  </si>
  <si>
    <t xml:space="preserve">                                                              (фамилия, имя, отчество)</t>
  </si>
  <si>
    <t>Место печати</t>
  </si>
  <si>
    <t xml:space="preserve">Приложение 2 </t>
  </si>
  <si>
    <t>Приложение 3</t>
  </si>
  <si>
    <t>Консолидированный отчёт о прибылях и убытках</t>
  </si>
  <si>
    <t>Наименование организации</t>
  </si>
  <si>
    <t xml:space="preserve">за период, заканчивающийся 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</si>
  <si>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</si>
  <si>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</si>
  <si>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</si>
  <si>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</si>
  <si>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</si>
  <si>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</si>
  <si>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</si>
  <si>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</si>
  <si>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016)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</si>
  <si>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</si>
  <si>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</si>
  <si>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</si>
  <si>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</si>
  <si>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</si>
  <si>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</si>
  <si>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</si>
  <si>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</si>
  <si>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</si>
  <si>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</si>
  <si>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</si>
  <si>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 строка 100 - строка 101)</t>
  </si>
  <si>
    <t>200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</si>
  <si>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</si>
  <si>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</si>
  <si>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</si>
  <si>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 xml:space="preserve">собственников материнской организации 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</si>
  <si>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</si>
  <si>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</si>
  <si>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</si>
  <si>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</si>
  <si>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</si>
  <si>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411</t>
  </si>
  <si>
    <t xml:space="preserve">Эффект изменения в ставке подоходного налога на отсроченный налог </t>
  </si>
  <si>
    <t>412</t>
  </si>
  <si>
    <t>Хеджирование денежных потоков</t>
  </si>
  <si>
    <t>413</t>
  </si>
  <si>
    <t>Курсовая разница по инвестициям в зарубежные организации</t>
  </si>
  <si>
    <t>414</t>
  </si>
  <si>
    <t>Хеджирование чистых инвестиций в зарубежные операции</t>
  </si>
  <si>
    <t>415</t>
  </si>
  <si>
    <t>прочие компоненты прочего совокупного дохода</t>
  </si>
  <si>
    <t>416</t>
  </si>
  <si>
    <t>корректировка при реклассификации в составе прибыли (убытка)</t>
  </si>
  <si>
    <t>417</t>
  </si>
  <si>
    <t>налоговый эффект компонентов прочего совокупного дохода</t>
  </si>
  <si>
    <t>418</t>
  </si>
  <si>
    <t>Итого прочая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</si>
  <si>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420</t>
  </si>
  <si>
    <t>переоценка основных средств и нематериальных активов</t>
  </si>
  <si>
    <t>431</t>
  </si>
  <si>
    <t>432</t>
  </si>
  <si>
    <t>Актуарные прибыли (убытки) по пенсионным обязательствам</t>
  </si>
  <si>
    <t>433</t>
  </si>
  <si>
    <t>434</t>
  </si>
  <si>
    <t>переоценка долевых финансовых инструментов, оцениваемых по справедливой стоимости через прочий совокупный доход</t>
  </si>
  <si>
    <t>435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</si>
  <si>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</si>
  <si>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440</t>
  </si>
  <si>
    <t xml:space="preserve">Общий совокупный доход (строка 300 + строка 400)
</t>
  </si>
  <si>
    <t>Общая совокупная прибыль относимая на:</t>
  </si>
  <si>
    <t>доля контролирующих собственников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</si>
  <si>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</si>
  <si>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</si>
  <si>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</si>
  <si>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</si>
  <si>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</si>
  <si>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</si>
  <si>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Заместитель Председателя Правления         Чеботарёва Людмила Анатольевна</t>
  </si>
  <si>
    <t>________________________________</t>
  </si>
  <si>
    <r>
      <rPr>
        <b/>
        <sz val="10"/>
        <rFont val="Arial"/>
        <family val="2"/>
        <charset val="204"/>
      </rPr>
      <t xml:space="preserve">по экономике и финансам   </t>
    </r>
    <r>
      <rPr>
        <sz val="10"/>
        <rFont val="Arial"/>
        <family val="2"/>
        <charset val="204"/>
      </rPr>
      <t xml:space="preserve">                             (фамилия, имя, отчество)</t>
    </r>
  </si>
  <si>
    <t>Главный бухгалтер                                         Оразбекова Динара Тлеукеновна</t>
  </si>
  <si>
    <t xml:space="preserve">                                                   (фамилия, имя, отчество)</t>
  </si>
  <si>
    <t>ТОЛЬКО ЦЕЛЫЕ ЦИФРЫ, БЕЗ ОКРУГЛЕНИЯ</t>
  </si>
  <si>
    <t xml:space="preserve">Приложение 3 </t>
  </si>
  <si>
    <t xml:space="preserve">                           Приложение №4</t>
  </si>
  <si>
    <t xml:space="preserve">          к приказу Министра финансов Республики Казахстан</t>
  </si>
  <si>
    <t xml:space="preserve">                  </t>
  </si>
  <si>
    <t xml:space="preserve">                </t>
  </si>
  <si>
    <t xml:space="preserve">            от 28 июня 2017 года № 404</t>
  </si>
  <si>
    <t>Форма</t>
  </si>
  <si>
    <t xml:space="preserve">КОНСОЛИДИРОВАННЫЙ ОТЧЁТ О ДВИЖЕНИИ ДЕНЕЖНЫХ СРЕДСТВ  </t>
  </si>
  <si>
    <t xml:space="preserve">по состоянию на </t>
  </si>
  <si>
    <t>(прямой метод)</t>
  </si>
  <si>
    <t>Акционерное общество"Ульбинский металлургический завод"</t>
  </si>
  <si>
    <t>в тысячах тенге</t>
  </si>
  <si>
    <t xml:space="preserve">                              НАИМЕНОВАНИЕ ПОКАЗАТЕЛЕЙ</t>
  </si>
  <si>
    <t>Код стр.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</si>
  <si>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</si>
  <si>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</si>
  <si>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в том числе:</t>
  </si>
  <si>
    <t xml:space="preserve">          реализация товаров и услуг</t>
  </si>
  <si>
    <t xml:space="preserve">          прочая выручка</t>
  </si>
  <si>
    <t xml:space="preserve">          авансы полученные от покупателей, заказчиков</t>
  </si>
  <si>
    <t xml:space="preserve">          поступления по договорам страхования</t>
  </si>
  <si>
    <t xml:space="preserve">          полученные вознаграждения</t>
  </si>
  <si>
    <t xml:space="preserve">          прочие поступления</t>
  </si>
  <si>
    <t>2. Выбытие денежных средств, всего (сумма строк с 021 по 027)</t>
  </si>
  <si>
    <t xml:space="preserve">          платежи поставщикам за товары и услуги</t>
  </si>
  <si>
    <t xml:space="preserve">          авансы выданные поставщикам товаров и услуг</t>
  </si>
  <si>
    <t xml:space="preserve">          выплаты по оплате труда</t>
  </si>
  <si>
    <t xml:space="preserve">          выплата вознаграждения </t>
  </si>
  <si>
    <t xml:space="preserve">          выплаты по договорам страхования</t>
  </si>
  <si>
    <t xml:space="preserve">          подоходный налог и другие платежи в бюджет</t>
  </si>
  <si>
    <t xml:space="preserve">          прочие выплаты</t>
  </si>
  <si>
    <t>3. Чистая сумма денежных средств операционной деятельности (стр.010-стр.020)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</si>
  <si>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</si>
  <si>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</si>
  <si>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 xml:space="preserve">          реализация основных средств </t>
  </si>
  <si>
    <t xml:space="preserve">          реализация нематериальных активов</t>
  </si>
  <si>
    <t xml:space="preserve">          реализация других долгосрочных активов</t>
  </si>
  <si>
    <t xml:space="preserve">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</si>
  <si>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реализация долговых инструментов других организаций</t>
  </si>
  <si>
    <t xml:space="preserve">          возмещение при потере контроля над дочерними организациями</t>
  </si>
  <si>
    <t xml:space="preserve">          изъятие денежных вкладов</t>
  </si>
  <si>
    <t xml:space="preserve">          реализация прочих финансовых активов</t>
  </si>
  <si>
    <t xml:space="preserve">          фьючерсные и форвардные контракты, опционы и свопы</t>
  </si>
  <si>
    <t xml:space="preserve">          полученные дивиденды</t>
  </si>
  <si>
    <t xml:space="preserve">          полученные вознаграждения </t>
  </si>
  <si>
    <t>2. Выбытие денежных средств, всего (сумма строк с 061 по 073)</t>
  </si>
  <si>
    <t xml:space="preserve">          приобретение основных средств</t>
  </si>
  <si>
    <t xml:space="preserve">          приобретение нематериальных активов</t>
  </si>
  <si>
    <t xml:space="preserve">          приобретение других долгосрочных активов</t>
  </si>
  <si>
    <t xml:space="preserve">          приобретение долевых инструментов других организаций (кроме дочерних) и долей участия в совместном предпринимательстве </t>
  </si>
  <si>
    <t xml:space="preserve">          приобретение долговых инструментов других организаций</t>
  </si>
  <si>
    <t xml:space="preserve">          приобретение контроля над дочерними организациями</t>
  </si>
  <si>
    <t xml:space="preserve">          размещение денежных вкладов</t>
  </si>
  <si>
    <t xml:space="preserve">          выплата вознаграждения</t>
  </si>
  <si>
    <t xml:space="preserve">          приобретение прочих финансовых активов</t>
  </si>
  <si>
    <t xml:space="preserve">          предоставление займов</t>
  </si>
  <si>
    <t xml:space="preserve">          инвестиции в ассоциированные и дочерние организации</t>
  </si>
  <si>
    <t>3. Чистая сумма денежных средств от инвестиционной деятельности (стр.040-стр.060)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</si>
  <si>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</si>
  <si>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</si>
  <si>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эмиссия акций и других финансовых инструментов</t>
  </si>
  <si>
    <t xml:space="preserve">          получение займов</t>
  </si>
  <si>
    <t>2. Выбытие денежных средств, всего (сумма строк с 101 по 105)</t>
  </si>
  <si>
    <t xml:space="preserve">          погашение займов</t>
  </si>
  <si>
    <t xml:space="preserve">          выплата дивидендов</t>
  </si>
  <si>
    <t xml:space="preserve">          выплаты собственникам по акциям организации</t>
  </si>
  <si>
    <t xml:space="preserve">          прочие выбытия</t>
  </si>
  <si>
    <t>3. Чистая сумма денежных средств от финансовой деятельности (стр.090-стр.100)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</si>
  <si>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</si>
  <si>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</si>
  <si>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Увеличение(+)/уменьшение(-) денег (стр030+-стр080+-стр110+-стр120+-стр130)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</si>
  <si>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</si>
  <si>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</si>
  <si>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r>
      <rPr>
        <b/>
        <sz val="10"/>
        <color rgb="FF000000"/>
        <rFont val="Arial"/>
        <family val="2"/>
        <charset val="204"/>
      </rPr>
      <t xml:space="preserve">по экономике и финансам   </t>
    </r>
    <r>
      <rPr>
        <sz val="10"/>
        <color indexed="8"/>
        <rFont val="Arial"/>
        <family val="2"/>
        <charset val="204"/>
      </rPr>
      <t xml:space="preserve">                                      (фамилия, имя, отчество)</t>
    </r>
  </si>
  <si>
    <r>
      <rPr>
        <b/>
        <sz val="10"/>
        <color rgb="FF000000"/>
        <rFont val="Arial"/>
        <family val="2"/>
        <charset val="204"/>
      </rPr>
      <t xml:space="preserve">Главный бухгалтер </t>
    </r>
    <r>
      <rPr>
        <sz val="10"/>
        <color indexed="8"/>
        <rFont val="Arial"/>
        <family val="2"/>
        <charset val="204"/>
      </rPr>
      <t xml:space="preserve">                                       </t>
    </r>
    <r>
      <rPr>
        <b/>
        <sz val="10"/>
        <color rgb="FF000000"/>
        <rFont val="Arial"/>
        <family val="2"/>
        <charset val="204"/>
      </rPr>
      <t xml:space="preserve"> Оразбекова Динара Тлеукеновна</t>
    </r>
  </si>
  <si>
    <t xml:space="preserve">                                                                         (фамилия, имя, отчество)</t>
  </si>
  <si>
    <t>Приложение 5</t>
  </si>
  <si>
    <t xml:space="preserve">                           Приложение №6</t>
  </si>
  <si>
    <t>Консолидированный отчёт об изменениях в капитале</t>
  </si>
  <si>
    <t>за период, заканчивающийся</t>
  </si>
  <si>
    <t>Наименование компонентов</t>
  </si>
  <si>
    <t>Капитал материнской организации</t>
  </si>
  <si>
    <t>Итого</t>
  </si>
  <si>
    <t>Доля неконтро-лирующих собственников</t>
  </si>
  <si>
    <t>Итого капитал</t>
  </si>
  <si>
    <t>Уставный (акционерный)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</si>
  <si>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</si>
  <si>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</si>
  <si>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</si>
  <si>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 +/- строка 011)</t>
  </si>
  <si>
    <t>100</t>
  </si>
  <si>
    <t>Общий совокупный доход, всего(строка 210 + строка 220):</t>
  </si>
  <si>
    <t>Прибыль (убыток) за год</t>
  </si>
  <si>
    <t>210</t>
  </si>
  <si>
    <t>Прочий совокупный доход, всего (сумма строк с 221 по 229):</t>
  </si>
  <si>
    <t>220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</si>
  <si>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</si>
  <si>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221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</si>
  <si>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</si>
  <si>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222</t>
  </si>
  <si>
    <t>переоценка основных средств и нематериальных активов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</si>
  <si>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</si>
  <si>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</si>
  <si>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</si>
  <si>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</si>
  <si>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</si>
  <si>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</si>
  <si>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хеджирование чистых инвестиций в зарубежные операции</t>
  </si>
  <si>
    <t>228</t>
  </si>
  <si>
    <t xml:space="preserve">курсовая разница по инвестициям в зарубежные
организации
</t>
  </si>
  <si>
    <t>229</t>
  </si>
  <si>
    <t>Операции с собственниками, всего (сумма строк с 310 по 318):</t>
  </si>
  <si>
    <t>300</t>
  </si>
  <si>
    <t>Вознаграждения работников акциями:</t>
  </si>
  <si>
    <t>310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</si>
  <si>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</si>
  <si>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</si>
  <si>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</si>
  <si>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</si>
  <si>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311</t>
  </si>
  <si>
    <t>Выпуск собственных долевых инструментов (акций)</t>
  </si>
  <si>
    <t>312</t>
  </si>
  <si>
    <t>Выпуск долевых инструментов связанный с объединением бизнеса</t>
  </si>
  <si>
    <t>313</t>
  </si>
  <si>
    <t>Долевой компонент конвертируемых инструментов ( за минусом налогового эффекта)</t>
  </si>
  <si>
    <t>314</t>
  </si>
  <si>
    <t>Выплата дивидендов</t>
  </si>
  <si>
    <t>315</t>
  </si>
  <si>
    <t>Прочие распределения в пользу собственников</t>
  </si>
  <si>
    <t>316</t>
  </si>
  <si>
    <t>Прочие операции с собственниками</t>
  </si>
  <si>
    <t>317</t>
  </si>
  <si>
    <t>Изменения в доле участия в дочерних организациях, не приводящей к потере контроля</t>
  </si>
  <si>
    <t>318</t>
  </si>
  <si>
    <t>Прочие операции</t>
  </si>
  <si>
    <t>319</t>
  </si>
  <si>
    <t>Сальдо на 1 января отчетного года ( строка 100 + строка 200 + строка 300+ строка 319)</t>
  </si>
  <si>
    <t>400</t>
  </si>
  <si>
    <t>Изменения в учетной политике</t>
  </si>
  <si>
    <t>401</t>
  </si>
  <si>
    <t>Корректировка начального сальдо (МСФО 15)</t>
  </si>
  <si>
    <t>Корректировка начального сальдо (МСФО 9)</t>
  </si>
  <si>
    <t>Корректировка начального сальдо (МСФО 16)</t>
  </si>
  <si>
    <t>Пересчитанное сальдо (строка 400 +/- строка 401)</t>
  </si>
  <si>
    <t>500</t>
  </si>
  <si>
    <t>Общий совокупный доход, всего (строка 610 + строка 620):</t>
  </si>
  <si>
    <t>610</t>
  </si>
  <si>
    <t>Прочий совокупный доход, всего (сумма строк с 621 по 629):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</si>
  <si>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</si>
  <si>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</si>
  <si>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</si>
  <si>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</si>
  <si>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</si>
  <si>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</si>
  <si>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</si>
  <si>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</si>
  <si>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</si>
  <si>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курсовая разница по инвестициям в зарубежные организации</t>
  </si>
  <si>
    <t>629</t>
  </si>
  <si>
    <t>Операции с собственниками, всего (сумма строк с 710 по 718):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</si>
  <si>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</si>
  <si>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</si>
  <si>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</si>
  <si>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</si>
  <si>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</si>
  <si>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</si>
  <si>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</si>
  <si>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</si>
  <si>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</si>
  <si>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</si>
  <si>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</si>
  <si>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Сальдо на 30 июня отчетного года (строка 500 + строка 600 + строка 700 + строка 719)</t>
  </si>
  <si>
    <t>контроль с Ф1 на начало отчетного периода</t>
  </si>
  <si>
    <t>контроль с Ф1 на конец отчетного периода</t>
  </si>
  <si>
    <r>
      <rPr>
        <b/>
        <sz val="9"/>
        <rFont val="Arial"/>
        <family val="2"/>
        <charset val="204"/>
      </rPr>
      <t xml:space="preserve">по экономике и финансам </t>
    </r>
    <r>
      <rPr>
        <sz val="9"/>
        <rFont val="Arial"/>
        <family val="2"/>
        <charset val="204"/>
      </rPr>
      <t xml:space="preserve">                                         (фамилия, имя, отчество)</t>
    </r>
  </si>
  <si>
    <t xml:space="preserve">                                                                     (фамилия, имя, отчество)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</si>
</sst>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0.0000"/>
    <numFmt numFmtId="168" formatCode="0.00000"/>
    <numFmt numFmtId="169" formatCode="_-* #,##0.00_р_._-;\-* #,##0.00_р_._-;_-* &quot;-&quot;??_р_._-;_-@_-"/>
    <numFmt numFmtId="170" formatCode="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164" fontId="1" fillId="0" borderId="0"/>
    <xf numFmtId="164" fontId="1" fillId="0" borderId="0"/>
  </cellStyleXfs>
  <cellXfs count="192">
    <xf numFmtId="0" fontId="0" fillId="0" borderId="0" xfId="0"/>
    <xf numFmtId="164" fontId="2" fillId="0" borderId="0" xfId="2" applyFont="1" applyAlignment="1">
      <alignment vertical="top" wrapText="1"/>
    </xf>
    <xf numFmtId="164" fontId="2" fillId="0" borderId="0" xfId="2" applyFont="1"/>
    <xf numFmtId="49" fontId="2" fillId="0" borderId="0" xfId="2" applyNumberFormat="1" applyFont="1" applyProtection="1">
      <protection locked="0"/>
    </xf>
    <xf numFmtId="164" fontId="1" fillId="0" borderId="0" xfId="2" applyFont="1" applyAlignment="1">
      <alignment horizontal="right"/>
    </xf>
    <xf numFmtId="165" fontId="2" fillId="0" borderId="0" xfId="2" applyNumberFormat="1" applyFont="1"/>
    <xf numFmtId="164" fontId="2" fillId="0" borderId="0" xfId="2" applyFont="1" applyAlignment="1" applyProtection="1">
      <alignment horizontal="right"/>
      <protection locked="0"/>
    </xf>
    <xf numFmtId="165" fontId="2" fillId="0" borderId="0" xfId="2" applyNumberFormat="1" applyFont="1" applyAlignment="1" applyProtection="1">
      <alignment horizontal="right"/>
      <protection locked="0"/>
    </xf>
    <xf numFmtId="164" fontId="2" fillId="0" borderId="0" xfId="2" applyFont="1" applyProtection="1">
      <protection locked="0"/>
    </xf>
    <xf numFmtId="165" fontId="2" fillId="0" borderId="0" xfId="2" applyNumberFormat="1" applyFont="1" applyProtection="1">
      <protection locked="0"/>
    </xf>
    <xf numFmtId="164" fontId="2" fillId="0" borderId="0" xfId="2" applyFont="1" applyAlignment="1" applyProtection="1">
      <alignment wrapText="1"/>
      <protection locked="0"/>
    </xf>
    <xf numFmtId="3" fontId="2" fillId="2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Alignment="1">
      <alignment horizontal="right" vertical="top" wrapText="1"/>
    </xf>
    <xf numFmtId="0" fontId="3" fillId="0" borderId="0" xfId="2" applyNumberFormat="1" applyFont="1" applyAlignment="1" applyProtection="1">
      <alignment vertical="top" wrapText="1"/>
      <protection locked="0"/>
    </xf>
    <xf numFmtId="0" fontId="3" fillId="0" borderId="0" xfId="2" applyNumberFormat="1" applyFont="1" applyProtection="1">
      <protection locked="0"/>
    </xf>
    <xf numFmtId="14" fontId="3" fillId="0" borderId="0" xfId="2" applyNumberFormat="1" applyFont="1" applyProtection="1">
      <protection locked="0"/>
    </xf>
    <xf numFmtId="0" fontId="2" fillId="0" borderId="0" xfId="2" applyNumberFormat="1" applyFont="1" applyAlignment="1" applyProtection="1">
      <alignment vertical="top" wrapText="1"/>
      <protection locked="0"/>
    </xf>
    <xf numFmtId="0" fontId="2" fillId="0" borderId="1" xfId="2" applyNumberFormat="1" applyFont="1" applyBorder="1" applyProtection="1">
      <protection locked="0"/>
    </xf>
    <xf numFmtId="0" fontId="2" fillId="0" borderId="1" xfId="2" applyNumberFormat="1" applyFont="1" applyBorder="1"/>
    <xf numFmtId="165" fontId="2" fillId="0" borderId="0" xfId="2" applyNumberFormat="1" applyFont="1" applyAlignment="1">
      <alignment horizontal="center" vertical="center"/>
    </xf>
    <xf numFmtId="164" fontId="2" fillId="0" borderId="0" xfId="2" applyFont="1" applyAlignment="1">
      <alignment horizontal="center" vertical="center"/>
    </xf>
    <xf numFmtId="0" fontId="3" fillId="0" borderId="2" xfId="2" applyNumberFormat="1" applyFont="1" applyBorder="1" applyAlignment="1">
      <alignment vertical="top" wrapText="1"/>
    </xf>
    <xf numFmtId="0" fontId="3" fillId="0" borderId="2" xfId="2" applyNumberFormat="1" applyFont="1" applyBorder="1"/>
    <xf numFmtId="166" fontId="3" fillId="0" borderId="2" xfId="2" applyNumberFormat="1" applyFont="1" applyBorder="1" applyAlignment="1" applyProtection="1">
      <alignment horizontal="right"/>
      <protection locked="0"/>
    </xf>
    <xf numFmtId="165" fontId="3" fillId="0" borderId="0" xfId="2" applyNumberFormat="1" applyFont="1"/>
    <xf numFmtId="164" fontId="3" fillId="0" borderId="0" xfId="2" applyFont="1"/>
    <xf numFmtId="0" fontId="2" fillId="0" borderId="2" xfId="2" applyNumberFormat="1" applyFont="1" applyBorder="1" applyAlignment="1">
      <alignment vertical="top" wrapText="1"/>
    </xf>
    <xf numFmtId="0" fontId="2" fillId="0" borderId="2" xfId="2" applyNumberFormat="1" applyFont="1" applyBorder="1" applyAlignment="1">
      <alignment horizontal="center"/>
    </xf>
    <xf numFmtId="166" fontId="2" fillId="0" borderId="2" xfId="2" applyNumberFormat="1" applyFont="1" applyBorder="1" applyAlignment="1" applyProtection="1">
      <alignment horizontal="right" wrapText="1"/>
      <protection locked="0"/>
    </xf>
    <xf numFmtId="166" fontId="2" fillId="0" borderId="2" xfId="2" applyNumberFormat="1" applyFont="1" applyBorder="1" applyAlignment="1" applyProtection="1">
      <alignment horizontal="right"/>
      <protection locked="0"/>
    </xf>
    <xf numFmtId="166" fontId="2" fillId="0" borderId="2" xfId="2" applyNumberFormat="1" applyFont="1" applyBorder="1" applyAlignment="1">
      <alignment horizontal="right"/>
    </xf>
    <xf numFmtId="166" fontId="2" fillId="0" borderId="2" xfId="2" quotePrefix="1" applyNumberFormat="1" applyFont="1" applyBorder="1" applyAlignment="1">
      <alignment horizontal="right" wrapText="1"/>
    </xf>
    <xf numFmtId="164" fontId="1" fillId="0" borderId="2" xfId="2" applyFont="1" applyBorder="1" applyAlignment="1">
      <alignment horizontal="left" indent="2"/>
    </xf>
    <xf numFmtId="0" fontId="4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Alignment="1" applyProtection="1">
      <alignment horizontal="right"/>
      <protection locked="0"/>
    </xf>
    <xf numFmtId="165" fontId="4" fillId="0" borderId="0" xfId="2" applyNumberFormat="1" applyFont="1"/>
    <xf numFmtId="164" fontId="4" fillId="0" borderId="0" xfId="2" applyFont="1"/>
    <xf numFmtId="49" fontId="2" fillId="0" borderId="2" xfId="2" applyNumberFormat="1" applyFont="1" applyBorder="1" applyAlignment="1">
      <alignment horizontal="center"/>
    </xf>
    <xf numFmtId="0" fontId="3" fillId="0" borderId="2" xfId="2" applyNumberFormat="1" applyFont="1" applyBorder="1" applyAlignment="1">
      <alignment horizontal="center"/>
    </xf>
    <xf numFmtId="166" fontId="3" fillId="0" borderId="2" xfId="2" quotePrefix="1" applyNumberFormat="1" applyFont="1" applyBorder="1" applyAlignment="1">
      <alignment horizontal="right" wrapText="1"/>
    </xf>
    <xf numFmtId="164" fontId="1" fillId="0" borderId="2" xfId="2" applyFont="1" applyBorder="1" applyAlignment="1">
      <alignment horizontal="left"/>
    </xf>
    <xf numFmtId="0" fontId="3" fillId="0" borderId="2" xfId="2" applyNumberFormat="1" applyFont="1" applyBorder="1" applyAlignment="1">
      <alignment horizontal="left" vertical="center" wrapText="1"/>
    </xf>
    <xf numFmtId="0" fontId="3" fillId="0" borderId="2" xfId="2" applyNumberFormat="1" applyFont="1" applyBorder="1" applyAlignment="1">
      <alignment horizontal="center" vertical="center" wrapText="1"/>
    </xf>
    <xf numFmtId="166" fontId="3" fillId="0" borderId="2" xfId="2" applyNumberFormat="1" applyFont="1" applyBorder="1" applyAlignment="1" applyProtection="1">
      <alignment horizontal="right" vertical="center" wrapText="1"/>
      <protection locked="0"/>
    </xf>
    <xf numFmtId="165" fontId="3" fillId="0" borderId="0" xfId="2" applyNumberFormat="1" applyFont="1" applyAlignment="1">
      <alignment horizontal="center" vertical="center"/>
    </xf>
    <xf numFmtId="164" fontId="3" fillId="0" borderId="0" xfId="2" applyFont="1" applyAlignment="1">
      <alignment horizontal="center" vertical="center"/>
    </xf>
    <xf numFmtId="0" fontId="1" fillId="0" borderId="2" xfId="2" applyNumberFormat="1" applyFont="1" applyBorder="1" applyAlignment="1" applyProtection="1">
      <alignment horizontal="left" wrapText="1" indent="1"/>
      <protection hidden="1"/>
    </xf>
    <xf numFmtId="166" fontId="4" fillId="0" borderId="2" xfId="2" applyNumberFormat="1" applyFont="1" applyFill="1" applyBorder="1" applyAlignment="1" applyProtection="1">
      <alignment horizontal="right"/>
      <protection locked="0"/>
    </xf>
    <xf numFmtId="166" fontId="2" fillId="0" borderId="2" xfId="2" applyNumberFormat="1" applyFont="1" applyFill="1" applyBorder="1" applyAlignment="1" applyProtection="1">
      <alignment horizontal="right"/>
      <protection locked="0"/>
    </xf>
    <xf numFmtId="166" fontId="3" fillId="0" borderId="2" xfId="2" applyNumberFormat="1" applyFont="1" applyBorder="1" applyAlignment="1">
      <alignment horizontal="right"/>
    </xf>
    <xf numFmtId="0" fontId="2" fillId="0" borderId="0" xfId="2" applyNumberFormat="1" applyFont="1" applyProtection="1">
      <protection locked="0"/>
    </xf>
    <xf numFmtId="166" fontId="2" fillId="0" borderId="0" xfId="2" applyNumberFormat="1" applyFont="1"/>
    <xf numFmtId="0" fontId="2" fillId="0" borderId="0" xfId="2" applyNumberFormat="1" applyFont="1" applyAlignment="1" applyProtection="1">
      <alignment horizontal="left" vertical="top" wrapText="1"/>
      <protection locked="0"/>
    </xf>
    <xf numFmtId="0" fontId="2" fillId="0" borderId="0" xfId="2" applyNumberFormat="1" applyFont="1" applyAlignment="1" applyProtection="1">
      <alignment horizontal="center" vertical="top" wrapText="1"/>
      <protection locked="0"/>
    </xf>
    <xf numFmtId="164" fontId="1" fillId="0" borderId="0" xfId="2" applyFont="1" applyProtection="1">
      <protection locked="0"/>
    </xf>
    <xf numFmtId="164" fontId="2" fillId="0" borderId="0" xfId="2" applyFont="1" applyAlignment="1" applyProtection="1">
      <alignment vertical="top" wrapText="1"/>
      <protection locked="0"/>
    </xf>
    <xf numFmtId="0" fontId="2" fillId="0" borderId="0" xfId="2" applyNumberFormat="1" applyFont="1"/>
    <xf numFmtId="0" fontId="2" fillId="0" borderId="0" xfId="2" applyNumberFormat="1" applyFont="1" applyAlignment="1">
      <alignment horizontal="right"/>
    </xf>
    <xf numFmtId="0" fontId="4" fillId="0" borderId="0" xfId="2" applyNumberFormat="1" applyFont="1"/>
    <xf numFmtId="0" fontId="3" fillId="0" borderId="0" xfId="2" applyNumberFormat="1" applyFont="1" applyAlignment="1" applyProtection="1">
      <alignment horizontal="right"/>
      <protection locked="0"/>
    </xf>
    <xf numFmtId="0" fontId="2" fillId="0" borderId="1" xfId="2" applyNumberFormat="1" applyFont="1" applyBorder="1" applyAlignment="1" applyProtection="1">
      <alignment horizontal="right"/>
      <protection locked="0"/>
    </xf>
    <xf numFmtId="0" fontId="2" fillId="0" borderId="1" xfId="2" applyNumberFormat="1" applyFont="1" applyBorder="1" applyAlignment="1">
      <alignment horizontal="right"/>
    </xf>
    <xf numFmtId="0" fontId="2" fillId="0" borderId="2" xfId="2" applyNumberFormat="1" applyFont="1" applyBorder="1" applyAlignment="1">
      <alignment horizontal="center" vertical="center" wrapText="1"/>
    </xf>
    <xf numFmtId="0" fontId="2" fillId="0" borderId="0" xfId="2" applyNumberFormat="1" applyFont="1" applyAlignment="1">
      <alignment vertical="center"/>
    </xf>
    <xf numFmtId="0" fontId="4" fillId="0" borderId="0" xfId="2" applyNumberFormat="1" applyFont="1" applyAlignment="1">
      <alignment vertical="center"/>
    </xf>
    <xf numFmtId="164" fontId="2" fillId="0" borderId="0" xfId="2" applyFont="1" applyAlignment="1">
      <alignment horizontal="center" textRotation="90" wrapText="1"/>
    </xf>
    <xf numFmtId="164" fontId="4" fillId="0" borderId="0" xfId="2" applyFont="1" applyAlignment="1">
      <alignment horizontal="center" textRotation="90" wrapText="1"/>
    </xf>
    <xf numFmtId="0" fontId="2" fillId="0" borderId="2" xfId="2" applyNumberFormat="1" applyFont="1" applyBorder="1" applyAlignment="1">
      <alignment wrapText="1"/>
    </xf>
    <xf numFmtId="166" fontId="2" fillId="0" borderId="2" xfId="2" applyNumberFormat="1" applyFont="1" applyBorder="1" applyAlignment="1" applyProtection="1">
      <alignment horizontal="left" wrapText="1"/>
      <protection locked="0"/>
    </xf>
    <xf numFmtId="166" fontId="2" fillId="0" borderId="2" xfId="2" applyNumberFormat="1" applyFont="1" applyBorder="1" applyAlignment="1" applyProtection="1">
      <alignment horizontal="left" vertical="top" wrapText="1"/>
      <protection locked="0"/>
    </xf>
    <xf numFmtId="166" fontId="2" fillId="0" borderId="2" xfId="2" applyNumberFormat="1" applyFont="1" applyBorder="1" applyProtection="1">
      <protection locked="0"/>
    </xf>
    <xf numFmtId="0" fontId="3" fillId="0" borderId="2" xfId="2" applyNumberFormat="1" applyFont="1" applyBorder="1" applyAlignment="1">
      <alignment wrapText="1"/>
    </xf>
    <xf numFmtId="49" fontId="3" fillId="0" borderId="2" xfId="2" applyNumberFormat="1" applyFont="1" applyBorder="1" applyAlignment="1">
      <alignment horizontal="center"/>
    </xf>
    <xf numFmtId="166" fontId="3" fillId="0" borderId="2" xfId="2" quotePrefix="1" applyNumberFormat="1" applyFont="1" applyBorder="1" applyAlignment="1">
      <alignment horizontal="center"/>
    </xf>
    <xf numFmtId="166" fontId="3" fillId="0" borderId="0" xfId="2" applyNumberFormat="1" applyFont="1"/>
    <xf numFmtId="0" fontId="3" fillId="0" borderId="0" xfId="2" applyNumberFormat="1" applyFont="1"/>
    <xf numFmtId="0" fontId="5" fillId="0" borderId="0" xfId="2" applyNumberFormat="1" applyFont="1"/>
    <xf numFmtId="166" fontId="4" fillId="0" borderId="0" xfId="2" applyNumberFormat="1" applyFont="1"/>
    <xf numFmtId="0" fontId="6" fillId="0" borderId="0" xfId="2" applyNumberFormat="1" applyFont="1"/>
    <xf numFmtId="166" fontId="3" fillId="0" borderId="2" xfId="2" applyNumberFormat="1" applyFont="1" applyBorder="1" applyProtection="1">
      <protection locked="0"/>
    </xf>
    <xf numFmtId="0" fontId="2" fillId="0" borderId="2" xfId="2" applyNumberFormat="1" applyFont="1" applyBorder="1"/>
    <xf numFmtId="167" fontId="2" fillId="0" borderId="2" xfId="2" applyNumberFormat="1" applyFont="1" applyBorder="1" applyProtection="1">
      <protection locked="0"/>
    </xf>
    <xf numFmtId="168" fontId="2" fillId="0" borderId="2" xfId="2" applyNumberFormat="1" applyFont="1" applyBorder="1" applyProtection="1">
      <protection locked="0"/>
    </xf>
    <xf numFmtId="0" fontId="3" fillId="0" borderId="0" xfId="2" applyNumberFormat="1" applyFont="1" applyAlignment="1" applyProtection="1">
      <alignment wrapText="1"/>
      <protection locked="0"/>
    </xf>
    <xf numFmtId="0" fontId="4" fillId="0" borderId="0" xfId="2" applyNumberFormat="1" applyFont="1" applyProtection="1">
      <protection locked="0"/>
    </xf>
    <xf numFmtId="0" fontId="2" fillId="0" borderId="0" xfId="2" applyNumberFormat="1" applyFont="1" applyAlignment="1" applyProtection="1">
      <alignment horizontal="left" wrapText="1"/>
      <protection locked="0"/>
    </xf>
    <xf numFmtId="0" fontId="2" fillId="0" borderId="0" xfId="2" applyNumberFormat="1" applyFont="1" applyAlignment="1" applyProtection="1">
      <alignment horizontal="center" wrapText="1"/>
      <protection locked="0"/>
    </xf>
    <xf numFmtId="164" fontId="9" fillId="0" borderId="0" xfId="2" applyFont="1" applyProtection="1">
      <protection locked="0"/>
    </xf>
    <xf numFmtId="164" fontId="1" fillId="0" borderId="0" xfId="2" applyProtection="1">
      <protection locked="0"/>
    </xf>
    <xf numFmtId="165" fontId="10" fillId="0" borderId="0" xfId="1" applyNumberFormat="1" applyFont="1" applyFill="1" applyProtection="1"/>
    <xf numFmtId="164" fontId="1" fillId="0" borderId="0" xfId="2"/>
    <xf numFmtId="164" fontId="11" fillId="0" borderId="0" xfId="2" applyFont="1" applyAlignment="1">
      <alignment vertical="top" wrapText="1"/>
    </xf>
    <xf numFmtId="164" fontId="11" fillId="0" borderId="0" xfId="2" applyFont="1"/>
    <xf numFmtId="164" fontId="12" fillId="0" borderId="0" xfId="2" applyFont="1"/>
    <xf numFmtId="164" fontId="1" fillId="0" borderId="0" xfId="2" applyFont="1"/>
    <xf numFmtId="3" fontId="2" fillId="0" borderId="0" xfId="2" applyNumberFormat="1" applyFont="1" applyProtection="1">
      <protection locked="0"/>
    </xf>
    <xf numFmtId="164" fontId="13" fillId="0" borderId="0" xfId="2" applyFont="1"/>
    <xf numFmtId="164" fontId="2" fillId="0" borderId="0" xfId="2" applyFont="1" applyAlignment="1" applyProtection="1">
      <alignment horizontal="center" vertical="top"/>
      <protection locked="0"/>
    </xf>
    <xf numFmtId="164" fontId="12" fillId="0" borderId="0" xfId="2" applyFont="1" applyAlignment="1">
      <alignment horizontal="right"/>
    </xf>
    <xf numFmtId="164" fontId="3" fillId="0" borderId="0" xfId="2" applyFont="1" applyAlignment="1">
      <alignment horizontal="center" vertical="top"/>
    </xf>
    <xf numFmtId="164" fontId="14" fillId="0" borderId="0" xfId="2" applyFont="1" applyAlignment="1">
      <alignment horizontal="center" vertical="top"/>
    </xf>
    <xf numFmtId="164" fontId="14" fillId="0" borderId="0" xfId="2" applyFont="1" applyAlignment="1">
      <alignment horizontal="center"/>
    </xf>
    <xf numFmtId="14" fontId="15" fillId="0" borderId="0" xfId="2" applyNumberFormat="1" applyFont="1" applyAlignment="1">
      <alignment horizontal="center" vertical="top"/>
    </xf>
    <xf numFmtId="164" fontId="13" fillId="0" borderId="0" xfId="2" applyFont="1" applyAlignment="1">
      <alignment horizontal="right"/>
    </xf>
    <xf numFmtId="164" fontId="3" fillId="0" borderId="0" xfId="2" applyFont="1" applyAlignment="1" applyProtection="1">
      <alignment horizontal="center" vertical="top"/>
      <protection locked="0"/>
    </xf>
    <xf numFmtId="0" fontId="2" fillId="0" borderId="0" xfId="2" applyNumberFormat="1" applyFont="1" applyAlignment="1">
      <alignment horizontal="right" vertical="top"/>
    </xf>
    <xf numFmtId="0" fontId="2" fillId="0" borderId="2" xfId="2" applyNumberFormat="1" applyFont="1" applyBorder="1" applyAlignment="1">
      <alignment vertical="center"/>
    </xf>
    <xf numFmtId="0" fontId="3" fillId="0" borderId="2" xfId="2" applyNumberFormat="1" applyFont="1" applyBorder="1" applyAlignment="1">
      <alignment horizontal="center" vertical="top"/>
    </xf>
    <xf numFmtId="0" fontId="3" fillId="0" borderId="2" xfId="2" applyNumberFormat="1" applyFont="1" applyBorder="1" applyAlignment="1" applyProtection="1">
      <alignment horizontal="center" vertical="top"/>
      <protection locked="0"/>
    </xf>
    <xf numFmtId="0" fontId="3" fillId="0" borderId="2" xfId="2" applyNumberFormat="1" applyFont="1" applyBorder="1" applyProtection="1">
      <protection locked="0"/>
    </xf>
    <xf numFmtId="170" fontId="3" fillId="0" borderId="2" xfId="2" applyNumberFormat="1" applyFont="1" applyBorder="1" applyAlignment="1" applyProtection="1">
      <alignment horizontal="center" vertical="top"/>
      <protection locked="0"/>
    </xf>
    <xf numFmtId="3" fontId="3" fillId="0" borderId="2" xfId="2" applyNumberFormat="1" applyFont="1" applyBorder="1" applyAlignment="1">
      <alignment horizontal="right" wrapText="1"/>
    </xf>
    <xf numFmtId="0" fontId="2" fillId="0" borderId="2" xfId="2" applyNumberFormat="1" applyFont="1" applyBorder="1" applyAlignment="1" applyProtection="1">
      <alignment horizontal="center" vertical="top"/>
      <protection locked="0"/>
    </xf>
    <xf numFmtId="3" fontId="2" fillId="0" borderId="2" xfId="2" applyNumberFormat="1" applyFont="1" applyBorder="1" applyAlignment="1" applyProtection="1">
      <alignment horizontal="right"/>
      <protection locked="0"/>
    </xf>
    <xf numFmtId="170" fontId="2" fillId="0" borderId="2" xfId="2" applyNumberFormat="1" applyFont="1" applyBorder="1" applyAlignment="1" applyProtection="1">
      <alignment horizontal="center" vertical="top"/>
      <protection locked="0"/>
    </xf>
    <xf numFmtId="3" fontId="2" fillId="0" borderId="2" xfId="2" applyNumberFormat="1" applyFont="1" applyBorder="1" applyAlignment="1" applyProtection="1">
      <alignment horizontal="right" wrapText="1"/>
      <protection locked="0"/>
    </xf>
    <xf numFmtId="0" fontId="2" fillId="0" borderId="2" xfId="2" applyNumberFormat="1" applyFont="1" applyBorder="1" applyAlignment="1">
      <alignment horizontal="left" vertical="top"/>
    </xf>
    <xf numFmtId="3" fontId="2" fillId="0" borderId="2" xfId="2" applyNumberFormat="1" applyFont="1" applyBorder="1" applyAlignment="1" applyProtection="1">
      <alignment horizontal="right" vertical="top" wrapText="1"/>
      <protection locked="0"/>
    </xf>
    <xf numFmtId="3" fontId="2" fillId="0" borderId="2" xfId="3" applyNumberFormat="1" applyFont="1" applyBorder="1" applyAlignment="1" applyProtection="1">
      <alignment horizontal="right" wrapText="1"/>
      <protection locked="0"/>
    </xf>
    <xf numFmtId="3" fontId="3" fillId="0" borderId="2" xfId="2" applyNumberFormat="1" applyFont="1" applyBorder="1" applyAlignment="1">
      <alignment horizontal="right"/>
    </xf>
    <xf numFmtId="3" fontId="3" fillId="0" borderId="2" xfId="2" applyNumberFormat="1" applyFont="1" applyBorder="1" applyAlignment="1">
      <alignment horizontal="right" vertical="top"/>
    </xf>
    <xf numFmtId="3" fontId="2" fillId="0" borderId="2" xfId="2" applyNumberFormat="1" applyFont="1" applyBorder="1" applyProtection="1">
      <protection locked="0"/>
    </xf>
    <xf numFmtId="3" fontId="2" fillId="0" borderId="2" xfId="2" applyNumberFormat="1" applyFont="1" applyBorder="1" applyAlignment="1" applyProtection="1">
      <alignment horizontal="left" wrapText="1"/>
      <protection locked="0"/>
    </xf>
    <xf numFmtId="3" fontId="2" fillId="0" borderId="2" xfId="3" applyNumberFormat="1" applyFont="1" applyBorder="1" applyAlignment="1" applyProtection="1">
      <alignment horizontal="left" wrapText="1"/>
      <protection locked="0"/>
    </xf>
    <xf numFmtId="3" fontId="3" fillId="0" borderId="2" xfId="2" applyNumberFormat="1" applyFont="1" applyBorder="1"/>
    <xf numFmtId="3" fontId="3" fillId="0" borderId="2" xfId="2" applyNumberFormat="1" applyFont="1" applyBorder="1" applyAlignment="1" applyProtection="1">
      <alignment horizontal="left" vertical="top" wrapText="1"/>
      <protection locked="0"/>
    </xf>
    <xf numFmtId="3" fontId="3" fillId="0" borderId="2" xfId="2" applyNumberFormat="1" applyFont="1" applyBorder="1" applyProtection="1">
      <protection locked="0"/>
    </xf>
    <xf numFmtId="3" fontId="3" fillId="0" borderId="2" xfId="2" applyNumberFormat="1" applyFont="1" applyBorder="1" applyAlignment="1" applyProtection="1">
      <alignment horizontal="right" wrapText="1"/>
      <protection locked="0"/>
    </xf>
    <xf numFmtId="3" fontId="2" fillId="0" borderId="2" xfId="2" applyNumberFormat="1" applyFont="1" applyBorder="1" applyAlignment="1">
      <alignment horizontal="right" wrapText="1"/>
    </xf>
    <xf numFmtId="0" fontId="16" fillId="0" borderId="0" xfId="2" applyNumberFormat="1" applyFont="1" applyAlignment="1" applyProtection="1">
      <alignment wrapText="1"/>
      <protection locked="0"/>
    </xf>
    <xf numFmtId="0" fontId="11" fillId="0" borderId="0" xfId="2" applyNumberFormat="1" applyFont="1" applyProtection="1">
      <protection locked="0"/>
    </xf>
    <xf numFmtId="0" fontId="11" fillId="0" borderId="0" xfId="2" applyNumberFormat="1" applyFont="1" applyAlignment="1" applyProtection="1">
      <alignment horizontal="left" wrapText="1"/>
      <protection locked="0"/>
    </xf>
    <xf numFmtId="0" fontId="11" fillId="0" borderId="0" xfId="2" applyNumberFormat="1" applyFont="1" applyAlignment="1" applyProtection="1">
      <alignment wrapText="1"/>
      <protection locked="0"/>
    </xf>
    <xf numFmtId="0" fontId="11" fillId="0" borderId="0" xfId="2" applyNumberFormat="1" applyFont="1" applyAlignment="1" applyProtection="1">
      <alignment horizontal="center" wrapText="1"/>
      <protection locked="0"/>
    </xf>
    <xf numFmtId="0" fontId="12" fillId="0" borderId="0" xfId="2" applyNumberFormat="1" applyFont="1" applyAlignment="1" applyProtection="1">
      <alignment wrapText="1"/>
      <protection locked="0"/>
    </xf>
    <xf numFmtId="165" fontId="1" fillId="0" borderId="0" xfId="1" applyNumberFormat="1" applyFont="1" applyFill="1" applyProtection="1"/>
    <xf numFmtId="0" fontId="12" fillId="0" borderId="0" xfId="2" applyNumberFormat="1" applyFont="1" applyProtection="1">
      <protection locked="0"/>
    </xf>
    <xf numFmtId="169" fontId="12" fillId="0" borderId="0" xfId="1" applyFont="1" applyFill="1" applyProtection="1"/>
    <xf numFmtId="0" fontId="12" fillId="0" borderId="0" xfId="2" applyNumberFormat="1" applyFont="1"/>
    <xf numFmtId="0" fontId="12" fillId="0" borderId="0" xfId="2" applyNumberFormat="1" applyFont="1" applyAlignment="1" applyProtection="1">
      <alignment horizontal="right"/>
      <protection locked="0"/>
    </xf>
    <xf numFmtId="0" fontId="13" fillId="0" borderId="0" xfId="2" applyNumberFormat="1" applyFont="1" applyAlignment="1" applyProtection="1">
      <alignment horizontal="right"/>
      <protection locked="0"/>
    </xf>
    <xf numFmtId="0" fontId="13" fillId="0" borderId="0" xfId="2" applyNumberFormat="1" applyFont="1" applyProtection="1">
      <protection locked="0"/>
    </xf>
    <xf numFmtId="0" fontId="13" fillId="0" borderId="0" xfId="2" applyNumberFormat="1" applyFont="1" applyAlignment="1" applyProtection="1">
      <alignment wrapText="1"/>
      <protection locked="0"/>
    </xf>
    <xf numFmtId="14" fontId="13" fillId="0" borderId="0" xfId="2" applyNumberFormat="1" applyFont="1" applyAlignment="1" applyProtection="1">
      <alignment horizontal="left" wrapText="1"/>
      <protection locked="0"/>
    </xf>
    <xf numFmtId="0" fontId="12" fillId="0" borderId="1" xfId="2" applyNumberFormat="1" applyFont="1" applyBorder="1" applyProtection="1">
      <protection locked="0"/>
    </xf>
    <xf numFmtId="0" fontId="12" fillId="0" borderId="1" xfId="2" applyNumberFormat="1" applyFont="1" applyBorder="1" applyAlignment="1" applyProtection="1">
      <alignment wrapText="1"/>
      <protection locked="0"/>
    </xf>
    <xf numFmtId="0" fontId="12" fillId="0" borderId="1" xfId="2" applyNumberFormat="1" applyFont="1" applyBorder="1" applyAlignment="1" applyProtection="1">
      <alignment horizontal="right"/>
      <protection locked="0"/>
    </xf>
    <xf numFmtId="0" fontId="12" fillId="0" borderId="0" xfId="2" applyNumberFormat="1" applyFont="1" applyAlignment="1">
      <alignment horizontal="center" vertical="center"/>
    </xf>
    <xf numFmtId="0" fontId="12" fillId="0" borderId="2" xfId="2" applyNumberFormat="1" applyFont="1" applyBorder="1" applyAlignment="1" applyProtection="1">
      <alignment horizontal="center" vertical="center" wrapText="1"/>
      <protection locked="0"/>
    </xf>
    <xf numFmtId="0" fontId="13" fillId="0" borderId="2" xfId="2" applyNumberFormat="1" applyFont="1" applyBorder="1" applyAlignment="1">
      <alignment wrapText="1"/>
    </xf>
    <xf numFmtId="49" fontId="13" fillId="0" borderId="2" xfId="2" applyNumberFormat="1" applyFont="1" applyBorder="1" applyAlignment="1" applyProtection="1">
      <alignment horizontal="center" wrapText="1"/>
      <protection locked="0"/>
    </xf>
    <xf numFmtId="166" fontId="12" fillId="0" borderId="2" xfId="2" applyNumberFormat="1" applyFont="1" applyBorder="1" applyAlignment="1" applyProtection="1">
      <alignment wrapText="1"/>
      <protection locked="0"/>
    </xf>
    <xf numFmtId="166" fontId="12" fillId="0" borderId="2" xfId="2" quotePrefix="1" applyNumberFormat="1" applyFont="1" applyBorder="1" applyAlignment="1" applyProtection="1">
      <alignment wrapText="1"/>
      <protection locked="0"/>
    </xf>
    <xf numFmtId="169" fontId="13" fillId="0" borderId="0" xfId="1" applyFont="1" applyFill="1" applyProtection="1"/>
    <xf numFmtId="0" fontId="13" fillId="0" borderId="0" xfId="2" applyNumberFormat="1" applyFont="1"/>
    <xf numFmtId="0" fontId="12" fillId="0" borderId="2" xfId="2" applyNumberFormat="1" applyFont="1" applyBorder="1" applyAlignment="1">
      <alignment wrapText="1"/>
    </xf>
    <xf numFmtId="49" fontId="12" fillId="0" borderId="2" xfId="2" applyNumberFormat="1" applyFont="1" applyBorder="1" applyAlignment="1" applyProtection="1">
      <alignment horizontal="center" wrapText="1"/>
      <protection locked="0"/>
    </xf>
    <xf numFmtId="166" fontId="12" fillId="0" borderId="2" xfId="2" quotePrefix="1" applyNumberFormat="1" applyFont="1" applyBorder="1" applyProtection="1">
      <protection locked="0"/>
    </xf>
    <xf numFmtId="166" fontId="12" fillId="0" borderId="2" xfId="2" applyNumberFormat="1" applyFont="1" applyBorder="1" applyProtection="1">
      <protection locked="0"/>
    </xf>
    <xf numFmtId="0" fontId="12" fillId="0" borderId="2" xfId="2" applyNumberFormat="1" applyFont="1" applyBorder="1" applyAlignment="1">
      <alignment vertical="top" wrapText="1"/>
    </xf>
    <xf numFmtId="49" fontId="12" fillId="0" borderId="2" xfId="2" applyNumberFormat="1" applyFont="1" applyBorder="1" applyAlignment="1" applyProtection="1">
      <alignment horizontal="center" vertical="top" wrapText="1"/>
      <protection locked="0"/>
    </xf>
    <xf numFmtId="166" fontId="12" fillId="0" borderId="2" xfId="2" applyNumberFormat="1" applyFont="1" applyBorder="1" applyAlignment="1" applyProtection="1">
      <alignment vertical="top" wrapText="1"/>
      <protection locked="0"/>
    </xf>
    <xf numFmtId="166" fontId="12" fillId="0" borderId="2" xfId="2" quotePrefix="1" applyNumberFormat="1" applyFont="1" applyBorder="1" applyAlignment="1" applyProtection="1">
      <alignment vertical="top" wrapText="1"/>
      <protection locked="0"/>
    </xf>
    <xf numFmtId="166" fontId="12" fillId="0" borderId="2" xfId="2" quotePrefix="1" applyNumberFormat="1" applyFont="1" applyBorder="1" applyAlignment="1" applyProtection="1">
      <alignment vertical="top"/>
      <protection locked="0"/>
    </xf>
    <xf numFmtId="169" fontId="12" fillId="0" borderId="0" xfId="1" applyFont="1" applyFill="1" applyAlignment="1" applyProtection="1">
      <alignment vertical="top"/>
    </xf>
    <xf numFmtId="0" fontId="12" fillId="0" borderId="0" xfId="2" applyNumberFormat="1" applyFont="1" applyAlignment="1">
      <alignment vertical="top"/>
    </xf>
    <xf numFmtId="166" fontId="12" fillId="0" borderId="2" xfId="2" quotePrefix="1" applyNumberFormat="1" applyFont="1" applyBorder="1" applyAlignment="1" applyProtection="1">
      <alignment horizontal="left" wrapText="1"/>
      <protection locked="0"/>
    </xf>
    <xf numFmtId="166" fontId="12" fillId="0" borderId="2" xfId="2" applyNumberFormat="1" applyFont="1" applyBorder="1" applyAlignment="1" applyProtection="1">
      <alignment horizontal="left" wrapText="1"/>
      <protection locked="0"/>
    </xf>
    <xf numFmtId="166" fontId="13" fillId="0" borderId="2" xfId="2" quotePrefix="1" applyNumberFormat="1" applyFont="1" applyBorder="1" applyAlignment="1" applyProtection="1">
      <alignment horizontal="left" wrapText="1"/>
      <protection locked="0"/>
    </xf>
    <xf numFmtId="166" fontId="13" fillId="0" borderId="2" xfId="2" quotePrefix="1" applyNumberFormat="1" applyFont="1" applyBorder="1" applyAlignment="1" applyProtection="1">
      <alignment wrapText="1"/>
      <protection locked="0"/>
    </xf>
    <xf numFmtId="166" fontId="13" fillId="0" borderId="2" xfId="2" quotePrefix="1" applyNumberFormat="1" applyFont="1" applyBorder="1" applyProtection="1">
      <protection locked="0"/>
    </xf>
    <xf numFmtId="169" fontId="12" fillId="2" borderId="0" xfId="1" applyFont="1" applyFill="1" applyProtection="1"/>
    <xf numFmtId="169" fontId="12" fillId="0" borderId="0" xfId="2" applyNumberFormat="1" applyFont="1"/>
    <xf numFmtId="166" fontId="12" fillId="0" borderId="2" xfId="2" applyNumberFormat="1" applyFont="1" applyFill="1" applyBorder="1" applyAlignment="1" applyProtection="1">
      <alignment wrapText="1"/>
      <protection locked="0"/>
    </xf>
    <xf numFmtId="169" fontId="12" fillId="0" borderId="0" xfId="1" applyFont="1" applyFill="1" applyAlignment="1" applyProtection="1">
      <alignment wrapText="1"/>
    </xf>
    <xf numFmtId="169" fontId="12" fillId="0" borderId="0" xfId="1" applyFont="1" applyFill="1"/>
    <xf numFmtId="0" fontId="13" fillId="0" borderId="0" xfId="2" applyNumberFormat="1" applyFont="1" applyAlignment="1" applyProtection="1">
      <alignment horizontal="left" wrapText="1"/>
      <protection locked="0"/>
    </xf>
    <xf numFmtId="0" fontId="12" fillId="0" borderId="0" xfId="2" applyNumberFormat="1" applyFont="1" applyAlignment="1" applyProtection="1">
      <alignment horizontal="left" wrapText="1"/>
      <protection locked="0"/>
    </xf>
    <xf numFmtId="0" fontId="12" fillId="0" borderId="0" xfId="2" applyNumberFormat="1" applyFont="1" applyAlignment="1" applyProtection="1">
      <alignment horizontal="center" wrapText="1"/>
      <protection locked="0"/>
    </xf>
    <xf numFmtId="164" fontId="2" fillId="0" borderId="0" xfId="2" applyFont="1" applyFill="1"/>
    <xf numFmtId="164" fontId="2" fillId="0" borderId="0" xfId="2" applyFont="1" applyFill="1" applyAlignment="1">
      <alignment horizontal="center" vertical="center"/>
    </xf>
    <xf numFmtId="164" fontId="3" fillId="0" borderId="0" xfId="2" applyFont="1" applyFill="1"/>
    <xf numFmtId="164" fontId="4" fillId="0" borderId="0" xfId="2" applyFont="1" applyFill="1"/>
    <xf numFmtId="164" fontId="3" fillId="0" borderId="0" xfId="2" applyFont="1" applyFill="1" applyAlignment="1">
      <alignment horizontal="center" vertical="center"/>
    </xf>
    <xf numFmtId="164" fontId="2" fillId="0" borderId="0" xfId="2" applyFont="1" applyFill="1" applyProtection="1">
      <protection locked="0"/>
    </xf>
    <xf numFmtId="0" fontId="2" fillId="0" borderId="2" xfId="2" applyNumberFormat="1" applyFont="1" applyBorder="1" applyAlignment="1">
      <alignment horizontal="center" vertical="center" wrapText="1"/>
    </xf>
    <xf numFmtId="164" fontId="1" fillId="0" borderId="0" xfId="2" applyFont="1" applyProtection="1">
      <protection locked="0"/>
    </xf>
    <xf numFmtId="0" fontId="12" fillId="0" borderId="3" xfId="2" applyNumberFormat="1" applyFont="1" applyBorder="1" applyAlignment="1" applyProtection="1">
      <alignment horizontal="center" vertical="center" wrapText="1"/>
      <protection locked="0"/>
    </xf>
    <xf numFmtId="0" fontId="12" fillId="0" borderId="7" xfId="2" applyNumberFormat="1" applyFont="1" applyBorder="1" applyAlignment="1" applyProtection="1">
      <alignment horizontal="center" vertical="center" wrapText="1"/>
      <protection locked="0"/>
    </xf>
    <xf numFmtId="0" fontId="12" fillId="0" borderId="4" xfId="2" applyNumberFormat="1" applyFont="1" applyBorder="1" applyAlignment="1" applyProtection="1">
      <alignment horizontal="center" vertical="center" wrapText="1"/>
      <protection locked="0"/>
    </xf>
    <xf numFmtId="0" fontId="12" fillId="0" borderId="5" xfId="2" applyNumberFormat="1" applyFont="1" applyBorder="1" applyAlignment="1" applyProtection="1">
      <alignment horizontal="center" vertical="center" wrapText="1"/>
      <protection locked="0"/>
    </xf>
    <xf numFmtId="0" fontId="12" fillId="0" borderId="6" xfId="2" applyNumberFormat="1" applyFont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 2" xfId="2" xr:uid="{C4FB9C9B-8209-46A3-8B31-B747827F8234}"/>
    <cellStyle name="Обычный_Формы ФО_Мэппинг_финальный - Алтынкуль" xfId="3" xr:uid="{9F80EB07-71D6-4680-8E14-8C4A0C1ED668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FileBuh\&#1054;&#1090;&#1095;&#1077;&#1090;&#1085;&#1086;&#1089;&#1090;&#1100;_&#1043;&#1041;\&#1060;&#1054;\2024\2&#1082;&#1074;24\&#1050;&#1086;&#1085;&#1089;\01_&#1059;&#1052;&#1047;_06_2024_&#1095;&#1072;&#1089;&#1090;&#1100;_1_&#1082;&#1086;&#1085;&#10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  <sheetName val="Ф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Форма_1"/>
      <sheetName val="Bal_Sheet"/>
      <sheetName val="Income_Statement"/>
      <sheetName val="V_и_стоим__бур"/>
      <sheetName val="Sгис_(ГРР)"/>
      <sheetName val="Пр_мат"/>
      <sheetName val="усл_стор_орг_"/>
      <sheetName val="Зап_част_и_Тек_рем"/>
      <sheetName val="31_12_03"/>
      <sheetName val="PBC-Final_Kmod8-December-2001"/>
      <sheetName val="48_"/>
      <sheetName val="Treatment Summary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>
        <row r="31">
          <cell r="B31">
            <v>64821.38241765873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  <sheetName val="ФОТ"/>
      <sheetName val="A_20"/>
      <sheetName val="Input"/>
      <sheetName val="Precalcs"/>
      <sheetName val="油価変動"/>
      <sheetName val="I-Index"/>
      <sheetName val="M-20"/>
      <sheetName val="2009_kase"/>
      <sheetName val="M-12"/>
      <sheetName val="M-13"/>
      <sheetName val="Apogei_2001_6_LS"/>
      <sheetName val="Evolucion de las perdidas"/>
      <sheetName val="CRECIMIENTOS"/>
      <sheetName val="std tabel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  <sheetName val="CON-OST"/>
      <sheetName val="SQL-Table"/>
      <sheetName val="Book Adjustments"/>
      <sheetName val="Control"/>
      <sheetName val="PARAM"/>
      <sheetName val="lookups"/>
      <sheetName val="Inputs"/>
      <sheetName val="Revenues"/>
      <sheetName val="Other Analytical Proc."/>
      <sheetName val="cust"/>
      <sheetName val="корр активы"/>
      <sheetName val="БАЛАНС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  <sheetName val="Выб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2БО"/>
      <sheetName val="Sheet1"/>
      <sheetName val="свод"/>
      <sheetName val="группа"/>
      <sheetName val="Расчеты"/>
      <sheetName val="Данные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Ввод"/>
      <sheetName val="Capex"/>
      <sheetName val="Assump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Sheet2"/>
      <sheetName val="Cash CCI Detail"/>
      <sheetName val="TERMS"/>
      <sheetName val="Sensitivity"/>
      <sheetName val="БРК 1"/>
      <sheetName val="БРК 2"/>
      <sheetName val="БРК 3"/>
      <sheetName val="Управление"/>
      <sheetName val="ГБРК"/>
      <sheetName val="Произв. затраты"/>
      <sheetName val="IIb P_L short"/>
      <sheetName val="IV REVENUE  F_B"/>
      <sheetName val="Параметры"/>
      <sheetName val="Threshold Table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Prelim Cost"/>
      <sheetName val="GAAP TB 30.09.01  detail p&amp;l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FA register"/>
      <sheetName val="Controls"/>
      <sheetName val="Treatment Summary"/>
      <sheetName val="cash product. plan"/>
      <sheetName val="Chart"/>
      <sheetName val="ЦХЛ 2004"/>
      <sheetName val="XREF"/>
      <sheetName val="Dictionaries"/>
      <sheetName val="Range data"/>
      <sheetName val="Read me first"/>
      <sheetName val=" По скв"/>
      <sheetName val="Распределение"/>
      <sheetName val="I-Index"/>
      <sheetName val="PRECA citadis"/>
      <sheetName val="Other software VCR"/>
      <sheetName val="DB"/>
      <sheetName val="13. Проверка"/>
      <sheetName val="11. Тест на обесценение"/>
      <sheetName val="доп.дан."/>
      <sheetName val="База"/>
      <sheetName val="приложение№3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WW"/>
      <sheetName val="Cash flows - PBC"/>
      <sheetName val="NPV"/>
      <sheetName val="Служебный лист"/>
      <sheetName val="Master roll out plan"/>
      <sheetName val="Royalty"/>
      <sheetName val="План_ГЗ"/>
      <sheetName val="Master_Inputs_Start_here"/>
      <sheetName val="консалт"/>
      <sheetName val="map_nat"/>
      <sheetName val="map_RPG"/>
      <sheetName val="январь"/>
      <sheetName val="ремонт 25"/>
      <sheetName val="payments"/>
      <sheetName val="CPI"/>
      <sheetName val=""/>
      <sheetName val="KAZAK RECO ST 99"/>
      <sheetName val="loans out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потр"/>
      <sheetName val="налоги"/>
      <sheetName val="Base_point"/>
      <sheetName val="Ratios, Margins &amp; Multiples"/>
      <sheetName val="PP&amp;E_mvt_for_20036"/>
      <sheetName val="2_2_ОтклОТМ6"/>
      <sheetName val="1_3_2_ОТМ6"/>
      <sheetName val="Cash_Flow_-_2004_Workings6"/>
      <sheetName val="7_16"/>
      <sheetName val="PP_E_mvt_for_20036"/>
      <sheetName val="yO302_14"/>
      <sheetName val="2_2_ÎòêëÎÒÌ4"/>
      <sheetName val="1_3_2_ÎÒÌ4"/>
      <sheetName val="д_7_0014"/>
      <sheetName val="Standing_data4"/>
      <sheetName val="2005_Social4"/>
      <sheetName val="US_Dollar_20034"/>
      <sheetName val="SDR_20034"/>
      <sheetName val="Cash_Flow_-_CY_Workings4"/>
      <sheetName val="Собственный_капитал4"/>
      <sheetName val="Inputs_-_general4"/>
      <sheetName val="I_KEY_INFORMATION4"/>
      <sheetName val="VI_REVENUE_OOD4"/>
      <sheetName val="IIb_P&amp;L_short4"/>
      <sheetName val="IV_REVENUE_ROOMS4"/>
      <sheetName val="IV_REVENUE__F&amp;B4"/>
      <sheetName val="Cash_CCI_Detail4"/>
      <sheetName val="Macroeconomic_Assumptions3"/>
      <sheetName val="внутр_обороты_ОАР2"/>
      <sheetName val="Инв_освоение2"/>
      <sheetName val="Инв_финас2"/>
      <sheetName val="внутр_обороты_ОПУ2"/>
      <sheetName val="внутр_обороты_БС2"/>
      <sheetName val="внутр_обороты_ДДС2"/>
      <sheetName val="Фин_дох_и_расх_2"/>
      <sheetName val="Обор_капитал2"/>
      <sheetName val="Доп_показатели2"/>
      <sheetName val="Объёмы_продаж2"/>
      <sheetName val="Запасы_готовой_продукции2"/>
      <sheetName val="Уд_себ-сть2"/>
      <sheetName val="расш_пр_в_уд_себ-сти_12_мес2"/>
      <sheetName val="расш_пр_в_ан-зе_себ-сти_12_мес2"/>
      <sheetName val="расш_пр_в_ан-зе_себ-сти_11м_к_2"/>
      <sheetName val="расш_пр_в_уд_себ-сти_к_пр_г2"/>
      <sheetName val="расш_пр_в_ОАР2"/>
      <sheetName val="Пр_опер_дох_и_расх_2"/>
      <sheetName val="расш_пр_в_расх_по_реализ_2"/>
      <sheetName val="Расх_по_реализ_2"/>
      <sheetName val="эффект_нал_ставка2"/>
      <sheetName val="Ан-з_себ-сти_12_мес2"/>
      <sheetName val="IIb_P_L_short3"/>
      <sheetName val="IV_REVENUE__F_B3"/>
      <sheetName val="БРК_12"/>
      <sheetName val="БРК_22"/>
      <sheetName val="БРК_32"/>
      <sheetName val="Произв__затраты2"/>
      <sheetName val="Threshold_Table2"/>
      <sheetName val="FA_register1"/>
      <sheetName val="Prelim_Cost1"/>
      <sheetName val="Treatment_Summary"/>
      <sheetName val="cash_product__plan"/>
      <sheetName val="GAAP_TB_30_09_01__detail_p&amp;l1"/>
      <sheetName val="_По_скв"/>
      <sheetName val="ЦХЛ_2004"/>
      <sheetName val="Read_me_first"/>
      <sheetName val="13__Проверка"/>
      <sheetName val="11__Тест_на_обесценение"/>
      <sheetName val="Range_data1"/>
      <sheetName val="PRECA_citadis"/>
      <sheetName val="Other_software_VCR"/>
      <sheetName val="M1-Main_Assu"/>
      <sheetName val="Control_Settings"/>
      <sheetName val="План_ГЗ1"/>
      <sheetName val="Master_Inputs_Start_here1"/>
      <sheetName val="доп_дан_"/>
      <sheetName val="Команда_и_роли"/>
      <sheetName val="Служебный_лист"/>
      <sheetName val="Master_roll_out_plan"/>
      <sheetName val="ремонт_25"/>
      <sheetName val="PP&amp;E_mvt_for_20037"/>
      <sheetName val="2_2_ОтклОТМ7"/>
      <sheetName val="1_3_2_ОТМ7"/>
      <sheetName val="Cash_Flow_-_2004_Workings7"/>
      <sheetName val="7_17"/>
      <sheetName val="PP_E_mvt_for_20037"/>
      <sheetName val="yO302_15"/>
      <sheetName val="2_2_ÎòêëÎÒÌ5"/>
      <sheetName val="1_3_2_ÎÒÌ5"/>
      <sheetName val="д_7_0015"/>
      <sheetName val="Standing_data5"/>
      <sheetName val="2005_Social5"/>
      <sheetName val="US_Dollar_20035"/>
      <sheetName val="SDR_20035"/>
      <sheetName val="Cash_Flow_-_CY_Workings5"/>
      <sheetName val="Собственный_капитал5"/>
      <sheetName val="Inputs_-_general5"/>
      <sheetName val="I_KEY_INFORMATION5"/>
      <sheetName val="VI_REVENUE_OOD5"/>
      <sheetName val="IIb_P&amp;L_short5"/>
      <sheetName val="IV_REVENUE_ROOMS5"/>
      <sheetName val="IV_REVENUE__F&amp;B5"/>
      <sheetName val="Cash_CCI_Detail5"/>
      <sheetName val="Macroeconomic_Assumptions4"/>
      <sheetName val="внутр_обороты_ОАР3"/>
      <sheetName val="Инв_освоение3"/>
      <sheetName val="Инв_финас3"/>
      <sheetName val="внутр_обороты_ОПУ3"/>
      <sheetName val="внутр_обороты_БС3"/>
      <sheetName val="внутр_обороты_ДДС3"/>
      <sheetName val="Фин_дох_и_расх_3"/>
      <sheetName val="Обор_капитал3"/>
      <sheetName val="Доп_показатели3"/>
      <sheetName val="Объёмы_продаж3"/>
      <sheetName val="Запасы_готовой_продукции3"/>
      <sheetName val="Уд_себ-сть3"/>
      <sheetName val="расш_пр_в_уд_себ-сти_12_мес3"/>
      <sheetName val="расш_пр_в_ан-зе_себ-сти_12_мес3"/>
      <sheetName val="расш_пр_в_ан-зе_себ-сти_11м_к_3"/>
      <sheetName val="расш_пр_в_уд_себ-сти_к_пр_г3"/>
      <sheetName val="расш_пр_в_ОАР3"/>
      <sheetName val="Пр_опер_дох_и_расх_3"/>
      <sheetName val="расш_пр_в_расх_по_реализ_3"/>
      <sheetName val="Расх_по_реализ_3"/>
      <sheetName val="эффект_нал_ставка3"/>
      <sheetName val="Ан-з_себ-сти_12_мес3"/>
      <sheetName val="IIb_P_L_short4"/>
      <sheetName val="IV_REVENUE__F_B4"/>
      <sheetName val="БРК_13"/>
      <sheetName val="БРК_23"/>
      <sheetName val="БРК_33"/>
      <sheetName val="Произв__затраты3"/>
      <sheetName val="Threshold_Table3"/>
      <sheetName val="FA_register2"/>
      <sheetName val="Prelim_Cost2"/>
      <sheetName val="Treatment_Summary1"/>
      <sheetName val="cash_product__plan1"/>
      <sheetName val="GAAP_TB_30_09_01__detail_p&amp;l2"/>
      <sheetName val="_По_скв1"/>
      <sheetName val="ЦХЛ_20041"/>
      <sheetName val="Read_me_first1"/>
      <sheetName val="13__Проверка1"/>
      <sheetName val="11__Тест_на_обесценение1"/>
      <sheetName val="Range_data2"/>
      <sheetName val="PRECA_citadis1"/>
      <sheetName val="Other_software_VCR1"/>
      <sheetName val="M1-Main_Assu1"/>
      <sheetName val="Control_Settings1"/>
      <sheetName val="План_ГЗ2"/>
      <sheetName val="Master_Inputs_Start_here2"/>
      <sheetName val="доп_дан_1"/>
      <sheetName val="Команда_и_роли1"/>
      <sheetName val="Служебный_лист1"/>
      <sheetName val="Master_roll_out_plan1"/>
      <sheetName val="ремонт_251"/>
      <sheetName val="KAZAK_RECO_ST_99"/>
      <sheetName val="Кислор станц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 refreshError="1"/>
      <sheetData sheetId="424" refreshError="1"/>
      <sheetData sheetId="425" refreshError="1"/>
      <sheetData sheetId="426" refreshError="1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  <sheetName val="Ввод"/>
      <sheetName val="ЯНВАРЬ"/>
      <sheetName val="US Dollar 2003"/>
      <sheetName val="SDR 2003"/>
      <sheetName val="BY Line Item"/>
      <sheetName val="KCC"/>
      <sheetName val="Проек_расх"/>
      <sheetName val="Проч_расх_"/>
      <sheetName val="US_Dollar_2003"/>
      <sheetName val="SDR_2003"/>
      <sheetName val="BY_Line_Item"/>
      <sheetName val="jule-september2000"/>
      <sheetName val="hiddenА"/>
      <sheetName val="Captions"/>
      <sheetName val="K31X"/>
      <sheetName val="Consolidator Inputs"/>
      <sheetName val="Control"/>
      <sheetName val="Language"/>
      <sheetName val="Configuration"/>
      <sheetName val="Lists"/>
      <sheetName val="Checks"/>
      <sheetName val="SETUP"/>
      <sheetName val="B-4"/>
      <sheetName val="Reference #'s"/>
      <sheetName val="Fm"/>
      <sheetName val="Major Maint"/>
      <sheetName val="A-20"/>
      <sheetName val="Staff"/>
      <sheetName val="Main Menu"/>
      <sheetName val="31.12.03"/>
      <sheetName val="Hidden"/>
      <sheetName val="HypInflInd"/>
      <sheetName val="Grouplist"/>
      <sheetName val="DCF"/>
      <sheetName val="ATI"/>
      <sheetName val="Test catalysts"/>
      <sheetName val="Cost 99v98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SMSTemp"/>
      <sheetName val="Kolommen_balans"/>
      <sheetName val="TB"/>
      <sheetName val="PR CN"/>
      <sheetName val="3НК"/>
      <sheetName val="L&amp;E"/>
      <sheetName val="I. Прогноз доходов"/>
      <sheetName val="Проек_расх1"/>
      <sheetName val="Проч_расх_1"/>
      <sheetName val="US_Dollar_20031"/>
      <sheetName val="SDR_20031"/>
      <sheetName val="BY_Line_Item1"/>
      <sheetName val="Consolidator_Inputs"/>
      <sheetName val="Test_catalysts"/>
      <sheetName val="Cost_99v98"/>
      <sheetName val="GAAP_TB_30_08_01__detail_p&amp;l"/>
      <sheetName val="AFE's__By_Afe"/>
      <sheetName val="Book_to_tax"/>
      <sheetName val="Excess_Calc_Payroll"/>
      <sheetName val="??????"/>
      <sheetName val="InvoiceList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  <sheetName val="B-4"/>
      <sheetName val="Проек_расх"/>
      <sheetName val="Проч_расх_"/>
      <sheetName val="Catalogue"/>
      <sheetName val="прочие"/>
      <sheetName val="KCC"/>
      <sheetName val="SETUP"/>
      <sheetName val="ФОИ-Сен25.12"/>
      <sheetName val="Concentrate"/>
      <sheetName val="Excess Calc Payroll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#ССЫЛКА"/>
      <sheetName val="DCF"/>
      <sheetName val="ATI"/>
      <sheetName val="finbal10"/>
      <sheetName val="Форма2"/>
      <sheetName val="US Dollar 2003"/>
      <sheetName val="SDR 2003"/>
      <sheetName val="Hidden"/>
      <sheetName val="FIYATLAR"/>
      <sheetName val=""/>
      <sheetName val="#511BkRec"/>
      <sheetName val="#511-DEC97"/>
      <sheetName val="#511-SEPT97"/>
      <sheetName val="#511-OCT97"/>
      <sheetName val="#511-NOV97"/>
      <sheetName val="Предпосылки"/>
      <sheetName val="Проек_расх1"/>
      <sheetName val="Проч_расх_1"/>
      <sheetName val="Deep_Water_International"/>
      <sheetName val="Monthly_Graphs_01"/>
      <sheetName val="Monthly_Graphs_00"/>
      <sheetName val="Курс_валют"/>
      <sheetName val="ФОИ-Сен25_12"/>
      <sheetName val="Excess_Calc_Payroll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3">
          <cell r="A3">
            <v>101</v>
          </cell>
        </row>
      </sheetData>
      <sheetData sheetId="41">
        <row r="3">
          <cell r="A3">
            <v>101</v>
          </cell>
        </row>
      </sheetData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7.1"/>
      <sheetName val="Control Settings"/>
      <sheetName val="Anlagevermögen"/>
      <sheetName val="Const"/>
      <sheetName val="Dep_OpEx"/>
      <sheetName val="KreПК"/>
      <sheetName val="Sheet1"/>
      <sheetName val="GTM BK"/>
      <sheetName val="5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KCC"/>
      <sheetName val="Данные"/>
      <sheetName val="П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misc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16.12"/>
      <sheetName val="-расчет налогов от ФОТ  на 2014"/>
      <sheetName val="Analytics"/>
      <sheetName val="FA Movement Kyrg"/>
      <sheetName val="Reference"/>
      <sheetName val="Pbs_Wbs_ATC"/>
      <sheetName val="Список документов"/>
      <sheetName val="перевозки"/>
      <sheetName val="GAAP TB 30.09.01  detail p&amp;l"/>
      <sheetName val="9"/>
      <sheetName val="Hidden"/>
      <sheetName val="ОТЧЕТ КТЖ 01.01.09"/>
      <sheetName val="L-1"/>
      <sheetName val="ввод-вывод ОС авг2004- 2005"/>
      <sheetName val="Precios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Лист2"/>
      <sheetName val="11"/>
      <sheetName val="10"/>
      <sheetName val="7"/>
      <sheetName val="факс(2005-20гг.)"/>
      <sheetName val="Форма3.6"/>
      <sheetName val="Graph"/>
      <sheetName val="FA Movement "/>
      <sheetName val="depreciation testing"/>
      <sheetName val="УПРАВЛЕНИЕ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Гр5(о)"/>
      <sheetName val="fish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_x0005_"/>
      <sheetName val="b-4"/>
      <sheetName val="КР з.ч"/>
      <sheetName val="Служебный ФК _x0000_"/>
      <sheetName val="Служебный ФК 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_x0009__x000d_"/>
      <sheetName val="_x0000__x000e__x0000__x000a__x0000__x0008__x0000__x000a__x0000__x000b__x0000__x0010__x0000__x0007_"/>
      <sheetName val="6НК_x0007__x001c_ _x000d_"/>
      <sheetName val="доп.дан."/>
      <sheetName val="Служебный_ФК"/>
      <sheetName val="Input_Assumptions"/>
      <sheetName val="Служебный ФК厈-"/>
      <sheetName val="Служебный ФК⽄"/>
      <sheetName val="Служебный ФК⽬"/>
      <sheetName val="Служебный ФК嵔 "/>
      <sheetName val="Служебный ФК峔(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Технический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ВСДС_1 (MAIN)"/>
      <sheetName val="Общие данные"/>
      <sheetName val="Затраты утил.ТБО"/>
      <sheetName val="14_1_2_2__Услуги связи_"/>
      <sheetName val="ПАРАМ"/>
      <sheetName val="6НК퐀ᵝഀ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 По скв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6НК/"/>
      <sheetName val="Test of FA Installation"/>
      <sheetName val="Additions"/>
      <sheetName val="Расчет объема СУИБ"/>
      <sheetName val="LTM"/>
      <sheetName val="CREDIT STATS"/>
      <sheetName val="DropZone"/>
      <sheetName val="Analitics"/>
      <sheetName val="Staff"/>
      <sheetName val="тиме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Пром1"/>
      <sheetName val="Ural med"/>
      <sheetName val="НДПИ"/>
      <sheetName val="CONB001A_010_30"/>
      <sheetName val="Store"/>
      <sheetName val="КС 2018"/>
      <sheetName val="Lists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  <sheetName val="Chart_data"/>
      <sheetName val="Expenses"/>
      <sheetName val="[form.xls][form.xls]6НК/_x0000_렀£"/>
      <sheetName val="6НК쌊 /_x0000_"/>
      <sheetName val="Конс "/>
      <sheetName val="Конфигурация МАКРО"/>
      <sheetName val="показатели"/>
      <sheetName val="3.3.31."/>
      <sheetName val="TMP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6НК쌊 /"/>
      <sheetName val="ожид ФОТ_2010_форма1"/>
      <sheetName val="свод ФОТ"/>
      <sheetName val="Актив(1)"/>
      <sheetName val="6НК  _x0009__x000d_"/>
      <sheetName val="Служебный ФК恔 "/>
      <sheetName val="Служебный ФК "/>
      <sheetName val="Служебный ФК  "/>
      <sheetName val="6НК   _x000d_"/>
      <sheetName val="Индексы перероценки"/>
      <sheetName val="Resource Sheet"/>
      <sheetName val="Main Sheet"/>
      <sheetName val="фот_пп2000разби㑠ു੶⿖"/>
      <sheetName val="фот_пп2000разби골ೡ੶⽢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_x0000_ _x0000__x000a__x0000_ _x0000__x000a__x0000_ _x0000_ _x0000_ "/>
      <sheetName val="6НК/_x0000_蠀 "/>
      <sheetName val="[form.xls]6НК/_x0000_蠀 "/>
      <sheetName val="6НК/_x0000_ ¹"/>
      <sheetName val="[form.xls][form.xls]6НК/_x0000_蠀 "/>
      <sheetName val="6НК/_x0000_ó"/>
      <sheetName val="VI REVENUE OOD"/>
      <sheetName val="IIb P&amp;L short"/>
      <sheetName val="IV REVENUE ROOMS"/>
      <sheetName val="IV REVENUE  F&amp;B"/>
      <sheetName val="ïîñòàâêà ñðàâí13"/>
      <sheetName val="sma"/>
      <sheetName val="mfb"/>
      <sheetName val="Условия"/>
      <sheetName val="Расч-прибыли"/>
      <sheetName val="Аморт-я ввод ОС"/>
      <sheetName val="ЗАО_н.ит_x0000_伔⡇躁⬦_x0011_[form.xl"/>
      <sheetName val="ТехЗ"/>
      <sheetName val="зд"/>
      <sheetName val="Таб"/>
      <sheetName val="DATA"/>
      <sheetName val="НД_Доходы скорр "/>
      <sheetName val="НД_Расходы"/>
      <sheetName val="Страхование ГПО работников"/>
      <sheetName val="год(отг)"/>
      <sheetName val="год(опл)"/>
      <sheetName val="бланк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OTCGOD99"/>
      <sheetName val="МП не вход.ФОТ"/>
      <sheetName val="Запрос"/>
      <sheetName val="month"/>
      <sheetName val="численность"/>
      <sheetName val="МП_не_вход_ФОТ"/>
      <sheetName val="Gas1999"/>
      <sheetName val="IS2000"/>
      <sheetName val="Бонды стр.341"/>
      <sheetName val="Threshold Table"/>
      <sheetName val="Простой 5-10 тн"/>
      <sheetName val="Фонд 15гор"/>
      <sheetName val="рев дф (1.08.) (3)"/>
      <sheetName val="КАТО"/>
      <sheetName val="CURCURS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Здания "/>
      <sheetName val="Prelim Cost"/>
      <sheetName val="form.xls"/>
      <sheetName val="Depr"/>
      <sheetName val="консалт"/>
      <sheetName val="ф 03а-03(1)"/>
      <sheetName val="исп_см_1"/>
      <sheetName val="из_сем6"/>
      <sheetName val="US_Dollar_20036"/>
      <sheetName val="SDR_20036"/>
      <sheetName val="Control_Settings3"/>
      <sheetName val="GTM_BK3"/>
      <sheetName val="Consolidator_Inputs3"/>
      <sheetName val="7_13"/>
      <sheetName val="2_2_ОтклОТМ6"/>
      <sheetName val="1_3_2_ОТМ6"/>
      <sheetName val="Cost_99v983"/>
      <sheetName val="cant_sim3"/>
      <sheetName val="фот_пп2000разбивка3"/>
      <sheetName val="Production_Ref_Q-1-33"/>
      <sheetName val="ЗАО_н_ит3"/>
      <sheetName val="FP20DB_(3)3"/>
      <sheetName val="Курс_валют3"/>
      <sheetName val="Другие_расходы3"/>
      <sheetName val="Форма_4_кап_зат-ты_(2)3"/>
      <sheetName val="2006_AJE_RJE3"/>
      <sheetName val="стр_245_(2)3"/>
      <sheetName val="Сдача_3"/>
      <sheetName val="МО_00123"/>
      <sheetName val="14_1_2_2_(Услуги_связи)3"/>
      <sheetName val="13_NGDO3"/>
      <sheetName val="__2_3_23"/>
      <sheetName val="12_из_57_АЗС3"/>
      <sheetName val="постоянные_затраты3"/>
      <sheetName val="U2_775_-_COGS_comparison_per_s3"/>
      <sheetName val="Financial_ratios_А33"/>
      <sheetName val="2_2_ОтклОТМ7"/>
      <sheetName val="1_3_2_ОТМ7"/>
      <sheetName val="I__Прогноз_доходов3"/>
      <sheetName val="Non-Statistical_Sampling_Maste3"/>
      <sheetName val="Global_Data3"/>
      <sheetName val="Cash_flows_-_PBC1"/>
      <sheetName val="H3_100_Rollforward3"/>
      <sheetName val="Собственный_капитал3"/>
      <sheetName val="Пр_413"/>
      <sheetName val="Russia_Print_Version3"/>
      <sheetName val="2кв_3"/>
      <sheetName val="MACRO2_XLM3"/>
      <sheetName val="U-ZR_AT1_XLS3"/>
      <sheetName val="План_произв-ва_(мес_)_(бюджет)3"/>
      <sheetName val="Инв_вл3"/>
      <sheetName val="факт_2005_г_3"/>
      <sheetName val="д_7_0013"/>
      <sheetName val="свод_грузоотпр_3"/>
      <sheetName val="Итоговая_таблица3"/>
      <sheetName val="SA_Procedures2"/>
      <sheetName val="ГМ_2"/>
      <sheetName val="-расчет_налогов_от_ФОТ__на_2012"/>
      <sheetName val="FA_Movement_Kyrg2"/>
      <sheetName val="ввод-вывод_ОС_авг2004-_20052"/>
      <sheetName val="Форма3_62"/>
      <sheetName val="FA_Movement_2"/>
      <sheetName val="depreciation_testing2"/>
      <sheetName val="16_121"/>
      <sheetName val="4b_-_P&amp;L_ProductLine1"/>
      <sheetName val="4a_-_Revenue_ProductLine1"/>
      <sheetName val="5a_-_Orders_analysis1"/>
      <sheetName val="8_-_Receivables1"/>
      <sheetName val="D1_-_Balances_input1"/>
      <sheetName val="D3_-_DBmagn1"/>
      <sheetName val="ЛСЦ_начисленное_на_31_12_081"/>
      <sheetName val="ЛЛизинг_начис__на_31_12_081"/>
      <sheetName val="6_NK1"/>
      <sheetName val="1кв_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altai_income_statement1"/>
      <sheetName val="Все_ТЭП"/>
      <sheetName val="èç_ñåì"/>
      <sheetName val="assumpt."/>
      <sheetName val="25. Hidden"/>
      <sheetName val="2. Inputs"/>
      <sheetName val="мат расходы"/>
      <sheetName val="Шт расписание"/>
      <sheetName val="PY misstatements"/>
      <sheetName val="A4-1&amp;2"/>
      <sheetName val="TPC con vs bdg"/>
      <sheetName val="Planned VoWD"/>
      <sheetName val="KONSOLID"/>
      <sheetName val="Код_ГТМ"/>
      <sheetName val="Lead"/>
      <sheetName val="Variants"/>
      <sheetName val="FA_depreciation"/>
      <sheetName val="PY_misstatements"/>
      <sheetName val="treatment summary"/>
      <sheetName val="sheet0"/>
      <sheetName val="25__Hidden"/>
      <sheetName val="2__Inputs"/>
      <sheetName val="Checks"/>
      <sheetName val="Дин. оборотн. ср-в!!!"/>
      <sheetName val="Уровень показателей!!!"/>
      <sheetName val="Б3!!!"/>
      <sheetName val="Б1"/>
      <sheetName val="Sup"/>
      <sheetName val="___________________________20_2"/>
      <sheetName val="Inventory"/>
      <sheetName val="22"/>
      <sheetName val="1П с факторами"/>
      <sheetName val="акт10"/>
      <sheetName val="Фин. пок-ли"/>
      <sheetName val="Foglio1"/>
      <sheetName val="Gen Data"/>
      <sheetName val="instruqcia"/>
      <sheetName val="1НК_объемы"/>
      <sheetName val="бензин по авто"/>
      <sheetName val="Др адм"/>
      <sheetName val="Осн.ср-ва"/>
      <sheetName val="не удалять!"/>
      <sheetName val="ÑïèñîêÒÝÏ"/>
      <sheetName val="Свод тех.харак"/>
      <sheetName val="Расчет"/>
      <sheetName val="Ф-13"/>
      <sheetName val="Шым"/>
      <sheetName val="р-ны"/>
      <sheetName val="кол-во договоров ОЗ"/>
      <sheetName val="вх.исх.корр"/>
      <sheetName val="площадь"/>
      <sheetName val="орг.тех"/>
      <sheetName val="приборы"/>
      <sheetName val="Мат.пом"/>
      <sheetName val="НД_2017"/>
      <sheetName val="общ.фонд  "/>
      <sheetName val="Схема доплат"/>
      <sheetName val="Повышающие коэф ОМГ"/>
      <sheetName val="D_Opex"/>
      <sheetName val="031218"/>
      <sheetName val="хим.реаг."/>
      <sheetName val="БПО"/>
      <sheetName val="6НК/_x0000_瀀G"/>
      <sheetName val="6НК0_x0000_#"/>
      <sheetName val="6НК0_x0000_Å"/>
      <sheetName val="пост. пар."/>
      <sheetName val="6НК예썘/_x0000_"/>
      <sheetName val="COS"/>
      <sheetName val="пассоб"/>
      <sheetName val="Royalty"/>
      <sheetName val="1610"/>
      <sheetName val="1210"/>
      <sheetName val="Drop-Downs"/>
      <sheetName val="PY Audit WP 2011"/>
      <sheetName val="Лв 1715 (сб)"/>
      <sheetName val="DCF"/>
      <sheetName val="Prep"/>
      <sheetName val="Flash Report SDC(EUR)"/>
      <sheetName val="Чувствительность"/>
      <sheetName val="тарифы"/>
      <sheetName val="АлЭС"/>
      <sheetName val="сводУМЗ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Pivot"/>
      <sheetName val="июль ппд(факт)"/>
      <sheetName val="25.07.08г (2)"/>
      <sheetName val="6НК예썘/"/>
      <sheetName val="Production"/>
      <sheetName val="Master Inputs Start here"/>
      <sheetName val="1 квартал"/>
      <sheetName val="6НК_x0007__x001c_  "/>
      <sheetName val="План_ГЗ"/>
      <sheetName val="Вид_предмета"/>
      <sheetName val="поч԰_x0000_缀_x0000_"/>
      <sheetName val="6НКက_x0000_퀀ѫ"/>
      <sheetName val="почЀⵟഀꚃ"/>
      <sheetName val="Acct Numb"/>
      <sheetName val="[form.xls][form.xls]_form_xls_2"/>
      <sheetName val="[form.xls][form.xls]_form_xls_3"/>
      <sheetName val="[form.xls][form.xls]_form_xls_4"/>
      <sheetName val="[form.xls][form.xls]_form_xls_5"/>
      <sheetName val="[form.xls][form.xls]_form_xls_6"/>
      <sheetName val="[form.xls][form.xls]_form_xls_7"/>
      <sheetName val="00. ОСВ"/>
      <sheetName val="Добыча_нефти47"/>
      <sheetName val="прочие_стор4"/>
      <sheetName val="услуги_прочие4"/>
      <sheetName val="Выкуп_порталов4"/>
      <sheetName val="обуч_(2)4"/>
      <sheetName val="прочие_стор_(2)4"/>
      <sheetName val="ком_(2)4"/>
      <sheetName val="КВЛ_(2)4"/>
      <sheetName val="прочие_расходы4"/>
      <sheetName val="шт_(2)4"/>
      <sheetName val="аренда_(2)4"/>
      <sheetName val="прогноз_движения_денег_в_ежеме4"/>
      <sheetName val="ОПиУ_в_ежемес_4"/>
      <sheetName val="GAAP_TB_31_12_01__detail_p&amp;l4"/>
      <sheetName val="Б_мчас_(П)4"/>
      <sheetName val="АПК_реформа4"/>
      <sheetName val="из_сем7"/>
      <sheetName val="PP&amp;E_mvt_for_20034"/>
      <sheetName val="2008_ГСМ4"/>
      <sheetName val="Плата_за_загрязнение_4"/>
      <sheetName val="факс(2005-20гг_)4"/>
      <sheetName val="поставка_сравн134"/>
      <sheetName val="1_(2)3"/>
      <sheetName val="2_2_ОтклОТМ8"/>
      <sheetName val="1_3_2_ОТМ8"/>
      <sheetName val="Cost_99v984"/>
      <sheetName val="cant_sim4"/>
      <sheetName val="Production_Ref_Q-1-34"/>
      <sheetName val="фот_пп2000разбивка4"/>
      <sheetName val="ЗАО_н_ит4"/>
      <sheetName val="Financial_ratios_А34"/>
      <sheetName val="2_2_ОтклОТМ9"/>
      <sheetName val="1_3_2_ОТМ9"/>
      <sheetName val="U2_775_-_COGS_comparison_per_s4"/>
      <sheetName val="I__Прогноз_доходов4"/>
      <sheetName val="ОТЧЕТ_КТЖ_01_01_093"/>
      <sheetName val="8180_(8181,8182)3"/>
      <sheetName val="Balance_Sheet3"/>
      <sheetName val="1_вариант__2009_3"/>
      <sheetName val="Список_документов3"/>
      <sheetName val="GAAP_TB_30_09_01__detail_p&amp;l3"/>
      <sheetName val="O_500_Property_Tax3"/>
      <sheetName val="форма_3_смета_затрат3"/>
      <sheetName val="ТД_РАП2"/>
      <sheetName val="Спр__раб_3"/>
      <sheetName val="Авансы_уплач,деньги_в_регионах5"/>
      <sheetName val="Авансы_уплач,деньги_в_регионах6"/>
      <sheetName val="PLтв_-_Б3"/>
      <sheetName val="$_IS3"/>
      <sheetName val="Собственный_капитал4"/>
      <sheetName val="Служебный_ФКРБ2"/>
      <sheetName val="Источник_финансирования2"/>
      <sheetName val="Способ_закупки2"/>
      <sheetName val="Тип_пункта_плана2"/>
      <sheetName val="FA_Movement_Kyrg3"/>
      <sheetName val="Non-Statistical_Sampling_Maste4"/>
      <sheetName val="Global_Data4"/>
      <sheetName val="US_Dollar_20037"/>
      <sheetName val="SDR_20037"/>
      <sheetName val="Control_Settings4"/>
      <sheetName val="GTM_BK4"/>
      <sheetName val="Consolidator_Inputs4"/>
      <sheetName val="7_14"/>
      <sheetName val="FP20DB_(3)4"/>
      <sheetName val="Курс_валют4"/>
      <sheetName val="Другие_расходы4"/>
      <sheetName val="Форма_4_кап_зат-ты_(2)4"/>
      <sheetName val="2006_AJE_RJE4"/>
      <sheetName val="стр_245_(2)4"/>
      <sheetName val="Сдача_4"/>
      <sheetName val="МО_00124"/>
      <sheetName val="14_1_2_2_(Услуги_связи)4"/>
      <sheetName val="13_NGDO4"/>
      <sheetName val="__2_3_24"/>
      <sheetName val="12_из_57_АЗС4"/>
      <sheetName val="постоянные_затраты4"/>
      <sheetName val="H3_100_Rollforward4"/>
      <sheetName val="SA_Procedures3"/>
      <sheetName val="Пр_414"/>
      <sheetName val="ввод-вывод_ОС_авг2004-_20053"/>
      <sheetName val="Russia_Print_Version4"/>
      <sheetName val="2кв_4"/>
      <sheetName val="MACRO2_XLM4"/>
      <sheetName val="U-ZR_AT1_XLS4"/>
      <sheetName val="План_произв-ва_(мес_)_(бюджет)4"/>
      <sheetName val="Инв_вл4"/>
      <sheetName val="факт_2005_г_4"/>
      <sheetName val="д_7_0014"/>
      <sheetName val="свод_грузоотпр_4"/>
      <sheetName val="Итоговая_таблица4"/>
      <sheetName val="I_KEY_INFORMATION4"/>
      <sheetName val="почтов_4"/>
      <sheetName val="6НК-cт_4"/>
      <sheetName val="Interco_payables&amp;receivables4"/>
      <sheetName val="ГСМ_Гараж3"/>
      <sheetName val="ГСМ_по_инвест3"/>
      <sheetName val="Запчасти_Гараж3"/>
      <sheetName val="Стор_Орг_РМУ3"/>
      <sheetName val="Материалы_РМУ3"/>
      <sheetName val="Постановка_на_учет_авто3"/>
      <sheetName val="Размножение_проектов3"/>
      <sheetName val="материалы_ВДГО3"/>
      <sheetName val="Тех_осмотр3"/>
      <sheetName val="Проект_13"/>
      <sheetName val="Объем_ВДГО3"/>
      <sheetName val="Фин_обязат_3"/>
      <sheetName val="спецпит,проездн_3"/>
      <sheetName val="K-800_Imp__test3"/>
      <sheetName val="FA_register3"/>
      <sheetName val="коммун_3"/>
      <sheetName val="Бюджет_тек__затрат3"/>
      <sheetName val="ГМ_3"/>
      <sheetName val="6НК__x000a_2"/>
      <sheetName val="Служебный_ФК皸ɫ1"/>
      <sheetName val="Служебный_ФК悄,1"/>
      <sheetName val="Служебный_ФК厈-1"/>
      <sheetName val="Служебный_ФК⽄1"/>
      <sheetName val="Служебный_ФК⽬1"/>
      <sheetName val="Служебный_ФК嵔_1"/>
      <sheetName val="Служебный_ФК峔(1"/>
      <sheetName val="Служебный_ФКૐǪ1"/>
      <sheetName val="Служебный_ФК⿯1"/>
      <sheetName val="Служебный_ФК『1"/>
      <sheetName val="Служебный_ФК　1"/>
      <sheetName val="FA_Movement_3"/>
      <sheetName val="depreciation_testing3"/>
      <sheetName val="доп_дан_2"/>
      <sheetName val="ноябрь_-_декабрь2"/>
      <sheetName val="Summary_&amp;_Variables1"/>
      <sheetName val="Служебный_ФК2"/>
      <sheetName val="_По_скв1"/>
      <sheetName val="[form_xls]6НК/¹"/>
      <sheetName val="исп_см_2"/>
      <sheetName val="Cash_flows_-_PBC2"/>
      <sheetName val="[form_xls]6НК/렀£"/>
      <sheetName val="[form_xls][form_xls]6НК/¹"/>
      <sheetName val="Вып_П_П_1"/>
      <sheetName val="КР_з_ч1"/>
      <sheetName val="4b_-_P&amp;L_ProductLine2"/>
      <sheetName val="4a_-_Revenue_ProductLine2"/>
      <sheetName val="5a_-_Orders_analysis2"/>
      <sheetName val="8_-_Receivables2"/>
      <sheetName val="D1_-_Balances_input2"/>
      <sheetName val="D3_-_DBmagn2"/>
      <sheetName val="Исх_данные1"/>
      <sheetName val="распределение_модели1"/>
      <sheetName val="-расчет_налогов_от_ФОТ__на_2013"/>
      <sheetName val="Форма3_63"/>
      <sheetName val="16_122"/>
      <sheetName val="ЛСЦ_начисленное_на_31_12_082"/>
      <sheetName val="ЛЛизинг_начис__на_31_12_082"/>
      <sheetName val="18_3"/>
      <sheetName val="08_3"/>
      <sheetName val="11_3"/>
      <sheetName val="14_3"/>
      <sheetName val="15_3"/>
      <sheetName val="05_3"/>
      <sheetName val="09_3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altai_income_statement2"/>
      <sheetName val="6_NK2"/>
      <sheetName val="1кв__2"/>
      <sheetName val="Трафик_по_АУП3"/>
      <sheetName val="Трафик_по_ЦБПТО3"/>
      <sheetName val="Трафик_по_ПНУ3"/>
      <sheetName val="Трафик_по_ЖНУ3"/>
      <sheetName val="Трафик_по_ШНУ3"/>
      <sheetName val="FA_depreciation1"/>
      <sheetName val="без_НДС1"/>
      <sheetName val="Служебный_ФК悤"/>
      <sheetName val="Служебный_ФК?"/>
      <sheetName val="[form_xls]6НК/1"/>
      <sheetName val="[form_xls][form_xls]6НК/1"/>
      <sheetName val="БРК_УЖ1"/>
      <sheetName val="БРК_ЮКО_свод1"/>
      <sheetName val="Сбер_14501"/>
      <sheetName val="Сбер_13001"/>
      <sheetName val="Сбер_25001"/>
      <sheetName val="Сбер_37501"/>
      <sheetName val="Все_ТЭП1"/>
      <sheetName val="èç_ñåì1"/>
      <sheetName val="План_произв-в贰΢ǅ"/>
      <sheetName val="Залоги_c_RS1"/>
      <sheetName val="Индексы_перероценки1"/>
      <sheetName val="Project_Detail_Inputs1"/>
      <sheetName val="ВСДС_1_(MAIN)1"/>
      <sheetName val="[form_xls][form_xls]6НК/렀£"/>
      <sheetName val="План_ГЗ1"/>
      <sheetName val="Вид_предмета1"/>
      <sheetName val="Служебный_ФК_"/>
      <sheetName val="6НК____x000a_2"/>
      <sheetName val="__x000a___x000a____"/>
      <sheetName val="Служебный_ФК恔_1"/>
      <sheetName val="Служебный_ФК_1"/>
      <sheetName val="Служебный_ФК__1"/>
      <sheetName val="6НК____x000a_"/>
      <sheetName val="6НК/蠀_"/>
      <sheetName val="[form_xls]6НК/蠀_"/>
      <sheetName val="Служебный_ФК_1"/>
      <sheetName val="6НК/_¹"/>
      <sheetName val="[form_xls][form_xls]6НК/蠀_"/>
      <sheetName val="Затраты_утил_ТБО1"/>
      <sheetName val="Админ_и_ОPEX_2010-12гг1"/>
      <sheetName val="14_1_2_2__Услуги_связи_1"/>
      <sheetName val="Общие_данные1"/>
      <sheetName val="канат_прод_2"/>
      <sheetName val="CREDIT_STATS1"/>
      <sheetName val="Test_of_FA_Installation1"/>
      <sheetName val="Расчет_объема_СУИБ1"/>
      <sheetName val="Ural_med1"/>
      <sheetName val="КС_20181"/>
      <sheetName val="Input_TI1"/>
      <sheetName val="3_ФОТ1"/>
      <sheetName val="4_Налоги1"/>
      <sheetName val="Конс_1"/>
      <sheetName val="Фин__пок-ли1"/>
      <sheetName val="Проектные_работы1"/>
      <sheetName val="Спецтехника,_оборудование,_баз1"/>
      <sheetName val="Первоначальные_условия1"/>
      <sheetName val="VI_REVENUE_OOD1"/>
      <sheetName val="IIb_P&amp;L_short1"/>
      <sheetName val="IV_REVENUE_ROOMS1"/>
      <sheetName val="IV_REVENUE__F&amp;B1"/>
      <sheetName val="расчет_премии_за_4_кв_12г1"/>
      <sheetName val="ФОТ_2013_(2)1"/>
      <sheetName val="Ком_услуги_аренды1"/>
      <sheetName val="СВОД_по_НД_расх1"/>
      <sheetName val="Свод_Мат_по_Тр_20121"/>
      <sheetName val="Конфигурация_МАКРО1"/>
      <sheetName val="Product_Assumptions1"/>
      <sheetName val="14_1_8_11_(Прочие)1"/>
      <sheetName val="Все_виды_материалов_D`1-181"/>
      <sheetName val="ожид_ФОТ_2010_форма11"/>
      <sheetName val="свод_ФОТ1"/>
      <sheetName val="I_KEY_INFORMATION3"/>
      <sheetName val="почтов_3"/>
      <sheetName val="6НК-cт_3"/>
      <sheetName val="Interco_payables&amp;receivables3"/>
      <sheetName val="6НК__x000a_1"/>
      <sheetName val="ноябрь_-_декабрь1"/>
      <sheetName val="_По_скв"/>
      <sheetName val="КР_з_ч"/>
      <sheetName val="Исх_данные"/>
      <sheetName val="распределение_модели"/>
      <sheetName val="18_2"/>
      <sheetName val="08_2"/>
      <sheetName val="11_2"/>
      <sheetName val="14_2"/>
      <sheetName val="15_2"/>
      <sheetName val="05_2"/>
      <sheetName val="09_2"/>
      <sheetName val="Трафик_по_АУП2"/>
      <sheetName val="Трафик_по_ЦБПТО2"/>
      <sheetName val="Трафик_по_ПНУ2"/>
      <sheetName val="Трафик_по_ЖНУ2"/>
      <sheetName val="Трафик_по_ШНУ2"/>
      <sheetName val="без_НДС"/>
      <sheetName val="[form_xls]6НК/"/>
      <sheetName val="[form_xls][form_xls]6НК/"/>
      <sheetName val="БРК_УЖ"/>
      <sheetName val="БРК_ЮКО_свод"/>
      <sheetName val="Сбер_1450"/>
      <sheetName val="Сбер_1300"/>
      <sheetName val="Сбер_2500"/>
      <sheetName val="Сбер_3750"/>
      <sheetName val="Залоги_c_RS"/>
      <sheetName val="Индексы_перероценки"/>
      <sheetName val="Project_Detail_Inputs"/>
      <sheetName val="ВСДС_1_(MAIN)"/>
      <sheetName val="6НК____x000a_1"/>
      <sheetName val="Служебный_ФК恔_"/>
      <sheetName val="Служебный_ФК_"/>
      <sheetName val="Служебный_ФК__"/>
      <sheetName val="Затраты_утил_ТБО"/>
      <sheetName val="Админ_и_ОPEX_2010-12гг"/>
      <sheetName val="14_1_2_2__Услуги_связи_"/>
      <sheetName val="Общие_данные"/>
      <sheetName val="канат_прод_1"/>
      <sheetName val="CREDIT_STATS"/>
      <sheetName val="Test_of_FA_Installation"/>
      <sheetName val="Расчет_объема_СУИБ"/>
      <sheetName val="Ural_med"/>
      <sheetName val="КС_2018"/>
      <sheetName val="Input_TI"/>
      <sheetName val="3_ФОТ"/>
      <sheetName val="4_Налоги"/>
      <sheetName val="Конс_"/>
      <sheetName val="Фин__пок-ли"/>
      <sheetName val="Проектные_работы"/>
      <sheetName val="Спецтехника,_оборудование,_база"/>
      <sheetName val="Первоначальные_условия"/>
      <sheetName val="VI_REVENUE_OOD"/>
      <sheetName val="IIb_P&amp;L_short"/>
      <sheetName val="IV_REVENUE_ROOMS"/>
      <sheetName val="IV_REVENUE__F&amp;B"/>
      <sheetName val="расчет_премии_за_4_кв_12г"/>
      <sheetName val="ФОТ_2013_(2)"/>
      <sheetName val="Ком_услуги_аренды"/>
      <sheetName val="СВОД_по_НД_расх"/>
      <sheetName val="Свод_Мат_по_Тр_2012"/>
      <sheetName val="Конфигурация_МАКРО"/>
      <sheetName val="Product_Assumptions"/>
      <sheetName val="14_1_8_11_(Прочие)"/>
      <sheetName val="Все_виды_материалов_D`1-18"/>
      <sheetName val="ожид_ФОТ_2010_форма1"/>
      <sheetName val="свод_ФОТ"/>
      <sheetName val="поч԰"/>
      <sheetName val="6НКက"/>
      <sheetName val="运行成本 OPEX"/>
      <sheetName val="6НК/_x0000_?¹"/>
      <sheetName val="[form.xls]6НК/_x0000_?¹"/>
      <sheetName val="[form.xls][form.xls]6НК/_x0000_?¹"/>
      <sheetName val="6НК    "/>
      <sheetName val="_x000e__x000a__x0008__x000a__x000b__x0010__x0007_"/>
      <sheetName val=" _x000a_ _x000a_   "/>
      <sheetName val="6НК/ ¹"/>
      <sheetName val="Cash Flow"/>
      <sheetName val="General"/>
      <sheetName val="Lookup"/>
      <sheetName val="Касс книга"/>
      <sheetName val="анализ хранение"/>
      <sheetName val="O.400-VAT "/>
      <sheetName val="KACHAR-201"/>
      <sheetName val="Курс_вал㠁栰ᄁ"/>
      <sheetName val="DB2002"/>
      <sheetName val="Cover"/>
      <sheetName val="33 ф. список гос.школ"/>
      <sheetName val="План пр-ва"/>
      <sheetName val="Осн. па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 refreshError="1"/>
      <sheetData sheetId="775" refreshError="1"/>
      <sheetData sheetId="776" refreshError="1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/>
      <sheetData sheetId="833" refreshError="1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 refreshError="1"/>
      <sheetData sheetId="846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  <sheetData sheetId="942" refreshError="1"/>
      <sheetData sheetId="943" refreshError="1"/>
      <sheetData sheetId="944" refreshError="1"/>
      <sheetData sheetId="945"/>
      <sheetData sheetId="946"/>
      <sheetData sheetId="947" refreshError="1"/>
      <sheetData sheetId="948" refreshError="1"/>
      <sheetData sheetId="949" refreshError="1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/>
      <sheetData sheetId="1260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/>
      <sheetData sheetId="1684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Статьи"/>
      <sheetName val="Loaded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  <sheetName val="6НК-cт."/>
      <sheetName val="ЯНВАРЬ"/>
      <sheetName val="I. Прогноз доходов"/>
      <sheetName val="КР материалы"/>
      <sheetName val="КР з.ч"/>
      <sheetName val="X-rates"/>
      <sheetName val="П"/>
      <sheetName val="ÎÒèÒÁ"/>
      <sheetName val="Drop Down"/>
      <sheetName val="Свод за 2006г"/>
      <sheetName val="Income Statement"/>
      <sheetName val="Ratios"/>
      <sheetName val="Range"/>
      <sheetName val="OPEX_FIN _свод_"/>
      <sheetName val="OPEX_FIN вспом"/>
      <sheetName val="OPEX_FIN уосы_ иац_ ца"/>
      <sheetName val="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4">
          <cell r="R24">
            <v>0</v>
          </cell>
          <cell r="S24">
            <v>0</v>
          </cell>
          <cell r="T24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2">
          <cell r="R72">
            <v>0</v>
          </cell>
          <cell r="S72">
            <v>0</v>
          </cell>
          <cell r="T72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2">
          <cell r="R92">
            <v>0</v>
          </cell>
          <cell r="S92">
            <v>0</v>
          </cell>
          <cell r="T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6">
          <cell r="R156">
            <v>0</v>
          </cell>
          <cell r="S156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5">
          <cell r="R175" t="str">
            <v>-</v>
          </cell>
          <cell r="S175" t="str">
            <v>-</v>
          </cell>
          <cell r="T175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7">
          <cell r="R217">
            <v>0</v>
          </cell>
          <cell r="S217">
            <v>0</v>
          </cell>
          <cell r="T217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7">
          <cell r="R227" t="str">
            <v>-</v>
          </cell>
          <cell r="S227" t="str">
            <v>-</v>
          </cell>
          <cell r="T227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2">
          <cell r="R242">
            <v>0</v>
          </cell>
          <cell r="S242">
            <v>0</v>
          </cell>
          <cell r="T242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3">
          <cell r="R253">
            <v>189186986.15211999</v>
          </cell>
          <cell r="S253">
            <v>164025152.88840002</v>
          </cell>
          <cell r="T253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3">
          <cell r="R263">
            <v>45319066</v>
          </cell>
          <cell r="S263">
            <v>50563663</v>
          </cell>
          <cell r="T263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69">
          <cell r="R269">
            <v>72339202.265118912</v>
          </cell>
          <cell r="S269">
            <v>61649931.848199993</v>
          </cell>
          <cell r="T269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5">
          <cell r="R285">
            <v>0</v>
          </cell>
          <cell r="S285">
            <v>0</v>
          </cell>
          <cell r="T285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89">
          <cell r="R289">
            <v>0</v>
          </cell>
          <cell r="S289">
            <v>0</v>
          </cell>
          <cell r="T289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3">
          <cell r="R293">
            <v>12683500.120000001</v>
          </cell>
          <cell r="S293">
            <v>10256593.680000002</v>
          </cell>
          <cell r="T293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3">
          <cell r="R303">
            <v>42439328</v>
          </cell>
          <cell r="S303">
            <v>45782839</v>
          </cell>
          <cell r="T303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09">
          <cell r="R309">
            <v>39509.999999999993</v>
          </cell>
          <cell r="S309">
            <v>38759.999999999993</v>
          </cell>
          <cell r="T309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1">
          <cell r="R321">
            <v>0</v>
          </cell>
          <cell r="S321">
            <v>0</v>
          </cell>
          <cell r="T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29">
          <cell r="R329">
            <v>0</v>
          </cell>
          <cell r="S329">
            <v>0</v>
          </cell>
          <cell r="T329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3">
          <cell r="R333">
            <v>176503486.03211999</v>
          </cell>
          <cell r="S333">
            <v>153768559.20840001</v>
          </cell>
          <cell r="T333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3">
          <cell r="R343">
            <v>2879738</v>
          </cell>
          <cell r="S343">
            <v>4780824</v>
          </cell>
          <cell r="T343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49">
          <cell r="R349">
            <v>72299692.265118912</v>
          </cell>
          <cell r="S349">
            <v>61611171.848199993</v>
          </cell>
          <cell r="T349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1">
          <cell r="R361">
            <v>0</v>
          </cell>
          <cell r="S361">
            <v>0</v>
          </cell>
          <cell r="T361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5">
          <cell r="R365">
            <v>0</v>
          </cell>
          <cell r="S365">
            <v>0</v>
          </cell>
          <cell r="T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4">
          <cell r="R384">
            <v>0</v>
          </cell>
          <cell r="S384">
            <v>0</v>
          </cell>
          <cell r="T384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6">
          <cell r="R396">
            <v>0</v>
          </cell>
          <cell r="S396">
            <v>0</v>
          </cell>
          <cell r="T396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2">
          <cell r="R442">
            <v>0</v>
          </cell>
          <cell r="S442">
            <v>0</v>
          </cell>
          <cell r="T442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6">
          <cell r="R446">
            <v>0</v>
          </cell>
          <cell r="S446">
            <v>0</v>
          </cell>
          <cell r="T446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8">
          <cell r="R448">
            <v>0</v>
          </cell>
          <cell r="S448">
            <v>0</v>
          </cell>
          <cell r="T448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6">
          <cell r="R456">
            <v>0</v>
          </cell>
          <cell r="S456">
            <v>0</v>
          </cell>
          <cell r="T456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4">
          <cell r="R474">
            <v>0</v>
          </cell>
          <cell r="S474">
            <v>0</v>
          </cell>
          <cell r="T474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8">
          <cell r="R478">
            <v>0</v>
          </cell>
          <cell r="S478">
            <v>0</v>
          </cell>
          <cell r="T478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2">
          <cell r="R482">
            <v>0</v>
          </cell>
          <cell r="S482">
            <v>0</v>
          </cell>
          <cell r="T482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6">
          <cell r="R486">
            <v>0</v>
          </cell>
          <cell r="S486">
            <v>0</v>
          </cell>
          <cell r="T486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8">
          <cell r="R488">
            <v>0</v>
          </cell>
          <cell r="S488">
            <v>0</v>
          </cell>
          <cell r="T488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2">
          <cell r="R502">
            <v>0</v>
          </cell>
          <cell r="S502">
            <v>0</v>
          </cell>
          <cell r="T502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4">
          <cell r="R514">
            <v>0</v>
          </cell>
          <cell r="S514">
            <v>0</v>
          </cell>
          <cell r="T514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8">
          <cell r="R518">
            <v>0</v>
          </cell>
          <cell r="S518">
            <v>0</v>
          </cell>
          <cell r="T518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6">
          <cell r="R526">
            <v>0</v>
          </cell>
          <cell r="S526">
            <v>0</v>
          </cell>
          <cell r="T526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8">
          <cell r="R528">
            <v>0</v>
          </cell>
          <cell r="S528">
            <v>0</v>
          </cell>
          <cell r="T528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2">
          <cell r="R542">
            <v>0</v>
          </cell>
          <cell r="S542">
            <v>0</v>
          </cell>
          <cell r="T542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4">
          <cell r="R554">
            <v>0</v>
          </cell>
          <cell r="S554">
            <v>0</v>
          </cell>
          <cell r="T554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8">
          <cell r="R558">
            <v>0</v>
          </cell>
          <cell r="S558">
            <v>0</v>
          </cell>
          <cell r="T558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3">
          <cell r="R563">
            <v>0</v>
          </cell>
          <cell r="S563">
            <v>0</v>
          </cell>
          <cell r="T563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8">
          <cell r="R588">
            <v>0</v>
          </cell>
          <cell r="S588">
            <v>0</v>
          </cell>
          <cell r="T588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3">
          <cell r="R633">
            <v>0</v>
          </cell>
          <cell r="S633">
            <v>0</v>
          </cell>
          <cell r="T633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7">
          <cell r="R637">
            <v>47104944</v>
          </cell>
          <cell r="S637">
            <v>35031534.5</v>
          </cell>
          <cell r="T637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7">
          <cell r="R647">
            <v>15722508</v>
          </cell>
          <cell r="S647">
            <v>21540869</v>
          </cell>
          <cell r="T647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3">
          <cell r="R653">
            <v>9495903.0726666674</v>
          </cell>
          <cell r="S653">
            <v>325180.94125000003</v>
          </cell>
          <cell r="T653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5">
          <cell r="R665">
            <v>2477595.59</v>
          </cell>
          <cell r="S665">
            <v>6097849.25</v>
          </cell>
          <cell r="T665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69">
          <cell r="R669">
            <v>518194.413</v>
          </cell>
          <cell r="S669">
            <v>265000</v>
          </cell>
          <cell r="T669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3">
          <cell r="R673">
            <v>5526886</v>
          </cell>
          <cell r="S673">
            <v>2886491</v>
          </cell>
          <cell r="T673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7">
          <cell r="R687">
            <v>1435606</v>
          </cell>
          <cell r="S687">
            <v>6187031</v>
          </cell>
          <cell r="T687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3">
          <cell r="R693">
            <v>3593031</v>
          </cell>
          <cell r="S693">
            <v>0</v>
          </cell>
          <cell r="T693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5">
          <cell r="R705">
            <v>2343596</v>
          </cell>
          <cell r="S705">
            <v>6057500</v>
          </cell>
          <cell r="T705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09">
          <cell r="R709">
            <v>0</v>
          </cell>
          <cell r="S709">
            <v>0</v>
          </cell>
          <cell r="T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3">
          <cell r="R713">
            <v>0</v>
          </cell>
          <cell r="S713">
            <v>0</v>
          </cell>
          <cell r="T713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3">
          <cell r="R733">
            <v>0</v>
          </cell>
          <cell r="S733">
            <v>0</v>
          </cell>
          <cell r="T733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5">
          <cell r="R745">
            <v>0</v>
          </cell>
          <cell r="S745">
            <v>0</v>
          </cell>
          <cell r="T745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49">
          <cell r="R749">
            <v>0</v>
          </cell>
          <cell r="S749">
            <v>0</v>
          </cell>
          <cell r="T749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3">
          <cell r="R753">
            <v>0</v>
          </cell>
          <cell r="S753">
            <v>0</v>
          </cell>
          <cell r="T753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7">
          <cell r="R767">
            <v>14286902</v>
          </cell>
          <cell r="S767">
            <v>15353838</v>
          </cell>
          <cell r="T767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3">
          <cell r="R773">
            <v>5902872.0726666674</v>
          </cell>
          <cell r="S773">
            <v>325180.94125000003</v>
          </cell>
          <cell r="T773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5">
          <cell r="R785">
            <v>133999.59000000008</v>
          </cell>
          <cell r="S785">
            <v>40349.25</v>
          </cell>
          <cell r="T785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89">
          <cell r="R789">
            <v>518194.413</v>
          </cell>
          <cell r="S789">
            <v>265000</v>
          </cell>
          <cell r="T789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3">
          <cell r="R793">
            <v>5526886</v>
          </cell>
          <cell r="S793">
            <v>2886491</v>
          </cell>
          <cell r="T793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7">
          <cell r="R807">
            <v>60697619.076388061</v>
          </cell>
          <cell r="S807">
            <v>67866192.99494487</v>
          </cell>
          <cell r="T807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3">
          <cell r="R813">
            <v>80992642.154447496</v>
          </cell>
          <cell r="S813">
            <v>70075540.353097498</v>
          </cell>
          <cell r="T813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5">
          <cell r="R825">
            <v>565626.47909334628</v>
          </cell>
          <cell r="S825">
            <v>2580000</v>
          </cell>
          <cell r="T825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29">
          <cell r="R829">
            <v>715378.54481971008</v>
          </cell>
          <cell r="S829">
            <v>998640.62106108794</v>
          </cell>
          <cell r="T829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3">
          <cell r="R833">
            <v>15413117</v>
          </cell>
          <cell r="S833">
            <v>13462160</v>
          </cell>
          <cell r="T833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8">
          <cell r="R848">
            <v>50573957.683408573</v>
          </cell>
          <cell r="S848">
            <v>51742902.728457779</v>
          </cell>
          <cell r="T848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4">
          <cell r="R854">
            <v>79119044.475379989</v>
          </cell>
          <cell r="S854">
            <v>68667496.590279996</v>
          </cell>
          <cell r="T854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6">
          <cell r="R866">
            <v>898658.73237597081</v>
          </cell>
          <cell r="S866">
            <v>2307948.0453307773</v>
          </cell>
          <cell r="T866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0">
          <cell r="R870">
            <v>1095647.4191329246</v>
          </cell>
          <cell r="S870">
            <v>1393322.7365534394</v>
          </cell>
          <cell r="T870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4">
          <cell r="R874">
            <v>10270782</v>
          </cell>
          <cell r="S874">
            <v>9748315.4399999995</v>
          </cell>
          <cell r="T874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89">
          <cell r="R889">
            <v>60680882.076388061</v>
          </cell>
          <cell r="S889">
            <v>67864001.99494487</v>
          </cell>
          <cell r="T889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5">
          <cell r="R895">
            <v>80906650.154447496</v>
          </cell>
          <cell r="S895">
            <v>70075540.353097498</v>
          </cell>
          <cell r="T895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7">
          <cell r="R907">
            <v>542713.74560999998</v>
          </cell>
          <cell r="S907">
            <v>2580000</v>
          </cell>
          <cell r="T907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1">
          <cell r="R911">
            <v>715378.54481971008</v>
          </cell>
          <cell r="S911">
            <v>998640.62106108794</v>
          </cell>
          <cell r="T911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5">
          <cell r="R915">
            <v>14039957</v>
          </cell>
          <cell r="S915">
            <v>13462160</v>
          </cell>
          <cell r="T915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29">
          <cell r="R929">
            <v>38516993.204365417</v>
          </cell>
          <cell r="S929">
            <v>41223103.502287962</v>
          </cell>
          <cell r="T929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5">
          <cell r="R935">
            <v>59061698.300379992</v>
          </cell>
          <cell r="S935">
            <v>48297261.210280001</v>
          </cell>
          <cell r="T935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7">
          <cell r="R947">
            <v>349977.83269731607</v>
          </cell>
          <cell r="S947">
            <v>1573800</v>
          </cell>
          <cell r="T947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1">
          <cell r="R951">
            <v>826664.49315766722</v>
          </cell>
          <cell r="S951">
            <v>993766.35425900365</v>
          </cell>
          <cell r="T951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5">
          <cell r="R955">
            <v>0</v>
          </cell>
          <cell r="S955">
            <v>0</v>
          </cell>
          <cell r="T955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69">
          <cell r="R969">
            <v>22163888.872022644</v>
          </cell>
          <cell r="S969">
            <v>26640898.492656909</v>
          </cell>
          <cell r="T969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5">
          <cell r="R975">
            <v>21844951.854067504</v>
          </cell>
          <cell r="S975">
            <v>21778279.142817497</v>
          </cell>
          <cell r="T975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7">
          <cell r="R987">
            <v>192735.91291268391</v>
          </cell>
          <cell r="S987">
            <v>1006200</v>
          </cell>
          <cell r="T987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1">
          <cell r="R991">
            <v>-111285.94833795715</v>
          </cell>
          <cell r="S991">
            <v>4874.266802084283</v>
          </cell>
          <cell r="T991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5">
          <cell r="R995">
            <v>14039957</v>
          </cell>
          <cell r="S995">
            <v>13462160</v>
          </cell>
          <cell r="T995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0">
          <cell r="R1010">
            <v>12056964.47904316</v>
          </cell>
          <cell r="S1010">
            <v>10519799.226169821</v>
          </cell>
          <cell r="T1010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6">
          <cell r="R1016">
            <v>20057346.174999997</v>
          </cell>
          <cell r="S1016">
            <v>20370235.379999999</v>
          </cell>
          <cell r="T1016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8">
          <cell r="R1028">
            <v>548680.89967865474</v>
          </cell>
          <cell r="S1028">
            <v>734148.0453307773</v>
          </cell>
          <cell r="T1028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2">
          <cell r="R1032">
            <v>268982.92597525753</v>
          </cell>
          <cell r="S1032">
            <v>399556.38229443581</v>
          </cell>
          <cell r="T1032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6">
          <cell r="R1036">
            <v>10270782</v>
          </cell>
          <cell r="S1036">
            <v>9748315.4399999995</v>
          </cell>
          <cell r="T1036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0">
          <cell r="R1050">
            <v>8669168.3997454271</v>
          </cell>
          <cell r="S1050">
            <v>7378293.9478004891</v>
          </cell>
          <cell r="T1050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6">
          <cell r="R1056">
            <v>2227547.6150000002</v>
          </cell>
          <cell r="S1056">
            <v>2540436.8200000003</v>
          </cell>
          <cell r="T1056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8">
          <cell r="R1068">
            <v>407742.87467865471</v>
          </cell>
          <cell r="S1068">
            <v>323512.28400959278</v>
          </cell>
          <cell r="T1068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2">
          <cell r="R1072">
            <v>257074.4042361271</v>
          </cell>
          <cell r="S1072">
            <v>382534.12352269667</v>
          </cell>
          <cell r="T1072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6">
          <cell r="R1076">
            <v>8567040</v>
          </cell>
          <cell r="S1076">
            <v>8164357.4399999995</v>
          </cell>
          <cell r="T1076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0">
          <cell r="R1090">
            <v>606430.11239999998</v>
          </cell>
          <cell r="S1090">
            <v>593829.59813333338</v>
          </cell>
          <cell r="T1090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6">
          <cell r="R1096">
            <v>17736196.559999999</v>
          </cell>
          <cell r="S1096">
            <v>17736196.559999999</v>
          </cell>
          <cell r="T1096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8">
          <cell r="R1108">
            <v>0</v>
          </cell>
          <cell r="S1108">
            <v>0</v>
          </cell>
          <cell r="T1108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2">
          <cell r="R1112">
            <v>11908.521739130434</v>
          </cell>
          <cell r="S1112">
            <v>17022.258771739129</v>
          </cell>
          <cell r="T1112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6">
          <cell r="R1116">
            <v>0</v>
          </cell>
          <cell r="S1116">
            <v>0</v>
          </cell>
          <cell r="T1116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0">
          <cell r="R1130">
            <v>2781365.966897733</v>
          </cell>
          <cell r="S1130">
            <v>2547675.6802359996</v>
          </cell>
          <cell r="T1130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6">
          <cell r="R1136">
            <v>93602</v>
          </cell>
          <cell r="S1136">
            <v>93602</v>
          </cell>
          <cell r="T1136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8">
          <cell r="R1148">
            <v>140938.02499999999</v>
          </cell>
          <cell r="S1148">
            <v>410635.76132118457</v>
          </cell>
          <cell r="T1148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2">
          <cell r="R1152">
            <v>0</v>
          </cell>
          <cell r="S1152">
            <v>0</v>
          </cell>
          <cell r="T1152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6">
          <cell r="R1156">
            <v>1703742</v>
          </cell>
          <cell r="S1156">
            <v>1583958</v>
          </cell>
          <cell r="T1156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0">
          <cell r="R1170">
            <v>10123661.392979484</v>
          </cell>
          <cell r="S1170">
            <v>16123290.266487088</v>
          </cell>
          <cell r="T1170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6">
          <cell r="R1176">
            <v>1873597.6790675074</v>
          </cell>
          <cell r="S1176">
            <v>1408043.7628174983</v>
          </cell>
          <cell r="T1176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8">
          <cell r="R1188">
            <v>-333032.25328262453</v>
          </cell>
          <cell r="S1188">
            <v>272051.9546692227</v>
          </cell>
          <cell r="T1188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2">
          <cell r="R1192">
            <v>-380268.87431321468</v>
          </cell>
          <cell r="S1192">
            <v>-394682.11549235153</v>
          </cell>
          <cell r="T1192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6">
          <cell r="R1196">
            <v>5142335</v>
          </cell>
          <cell r="S1196">
            <v>3713844.5600000005</v>
          </cell>
          <cell r="T1196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0">
          <cell r="R1210">
            <v>3518720.8426154358</v>
          </cell>
          <cell r="S1210">
            <v>4328677.9284457704</v>
          </cell>
          <cell r="T1210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6">
          <cell r="R1216">
            <v>679062</v>
          </cell>
          <cell r="S1216">
            <v>422413.12884524948</v>
          </cell>
          <cell r="T1216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8">
          <cell r="R1228">
            <v>0</v>
          </cell>
          <cell r="S1228">
            <v>81615.586400766813</v>
          </cell>
          <cell r="T1228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2">
          <cell r="R1232">
            <v>0</v>
          </cell>
          <cell r="S1232">
            <v>0</v>
          </cell>
          <cell r="T1232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6">
          <cell r="R1236">
            <v>2478419</v>
          </cell>
          <cell r="S1236">
            <v>2000000</v>
          </cell>
          <cell r="T1236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0">
          <cell r="R1250">
            <v>6604940.5503640482</v>
          </cell>
          <cell r="S1250">
            <v>11794612.338041317</v>
          </cell>
          <cell r="T1250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6">
          <cell r="R1256">
            <v>1250435.6790675074</v>
          </cell>
          <cell r="S1256">
            <v>1041530.6339722488</v>
          </cell>
          <cell r="T1256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8">
          <cell r="R1268">
            <v>-333032.25328262453</v>
          </cell>
          <cell r="S1268">
            <v>190436.3682684559</v>
          </cell>
          <cell r="T1268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2">
          <cell r="R1272">
            <v>-380268.87431321468</v>
          </cell>
          <cell r="S1272">
            <v>-394682.11549235153</v>
          </cell>
          <cell r="T1272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6">
          <cell r="R1276">
            <v>2663916</v>
          </cell>
          <cell r="S1276">
            <v>1713844.5600000005</v>
          </cell>
          <cell r="T1276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0">
          <cell r="R1290">
            <v>235294.11764705883</v>
          </cell>
          <cell r="S1290">
            <v>235294.11764705883</v>
          </cell>
          <cell r="T1290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6">
          <cell r="R1296">
            <v>56810.615521726759</v>
          </cell>
          <cell r="S1296">
            <v>80328.209053748724</v>
          </cell>
          <cell r="T1296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8">
          <cell r="R1308">
            <v>0</v>
          </cell>
          <cell r="S1308">
            <v>0</v>
          </cell>
          <cell r="T1308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2">
          <cell r="R1312">
            <v>0</v>
          </cell>
          <cell r="S1312">
            <v>0</v>
          </cell>
          <cell r="T1312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6">
          <cell r="R1316">
            <v>2000000</v>
          </cell>
          <cell r="S1316">
            <v>2000000</v>
          </cell>
          <cell r="T1316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Anlagevermögen"/>
      <sheetName val="ÎÒèÒÁ"/>
      <sheetName val="Lead"/>
      <sheetName val="ЛСЦ начисленное на 31.12.08"/>
      <sheetName val="ЛЛизинг начис. на 31.12.08"/>
      <sheetName val="OffshoreBatchReport"/>
      <sheetName val="Region_WP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>
        <row r="1">
          <cell r="H1" t="str">
            <v>Вид</v>
          </cell>
        </row>
      </sheetData>
      <sheetData sheetId="204">
        <row r="1">
          <cell r="H1" t="str">
            <v>Вид</v>
          </cell>
        </row>
      </sheetData>
      <sheetData sheetId="205">
        <row r="1">
          <cell r="H1" t="str">
            <v>Вид</v>
          </cell>
        </row>
      </sheetData>
      <sheetData sheetId="206">
        <row r="1">
          <cell r="H1" t="str">
            <v>Вид</v>
          </cell>
        </row>
      </sheetData>
      <sheetData sheetId="207">
        <row r="1">
          <cell r="H1" t="str">
            <v>Вид</v>
          </cell>
        </row>
      </sheetData>
      <sheetData sheetId="208">
        <row r="1">
          <cell r="H1" t="str">
            <v>Вид</v>
          </cell>
        </row>
      </sheetData>
      <sheetData sheetId="209">
        <row r="1">
          <cell r="H1" t="str">
            <v>Вид</v>
          </cell>
        </row>
      </sheetData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1">
          <cell r="H1" t="str">
            <v>Вид</v>
          </cell>
        </row>
      </sheetData>
      <sheetData sheetId="265">
        <row r="1">
          <cell r="H1" t="str">
            <v>Вид</v>
          </cell>
        </row>
      </sheetData>
      <sheetData sheetId="266">
        <row r="1">
          <cell r="H1" t="str">
            <v>Вид</v>
          </cell>
        </row>
      </sheetData>
      <sheetData sheetId="267">
        <row r="1">
          <cell r="H1" t="str">
            <v>Вид</v>
          </cell>
        </row>
      </sheetData>
      <sheetData sheetId="268">
        <row r="1">
          <cell r="H1" t="str">
            <v>Вид</v>
          </cell>
        </row>
      </sheetData>
      <sheetData sheetId="269">
        <row r="1">
          <cell r="H1" t="str">
            <v>Вид</v>
          </cell>
        </row>
      </sheetData>
      <sheetData sheetId="270">
        <row r="1">
          <cell r="H1" t="str">
            <v>Вид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  <sheetName val="1NK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1"/>
      <sheetName val="фот пп2000разбивка"/>
      <sheetName val="1NK"/>
      <sheetName val="Financial ratios А3"/>
      <sheetName val="2_2 ОтклОТМ"/>
      <sheetName val="1_3_2 ОТМ"/>
      <sheetName val="Production_Ref Q-1-3"/>
      <sheetName val="из сем"/>
      <sheetName val="I. Прогноз доходов"/>
      <sheetName val="Production_ref_Q4"/>
      <sheetName val="Sales-COS"/>
      <sheetName val="U2 775 - COGS comparison per su"/>
      <sheetName val="PP&amp;E mvt for 2003"/>
      <sheetName val="ЗАО_н.ит"/>
      <sheetName val="#ССЫЛКА"/>
      <sheetName val="ЗАО_мес"/>
      <sheetName val="Non-Statistical Sampling Master"/>
      <sheetName val="Global Data"/>
      <sheetName val="SMSTemp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A-20"/>
      <sheetName val="Precios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breakdown"/>
      <sheetName val="P&amp;L"/>
      <sheetName val="Provisions"/>
      <sheetName val="FA depreciation"/>
      <sheetName val="Profiles"/>
      <sheetName val="Wells"/>
      <sheetName val="InputTI"/>
      <sheetName val="3НК"/>
      <sheetName val="153541"/>
      <sheetName val="CD-실적"/>
      <sheetName val="Шт расписание"/>
      <sheetName val="Prelim Cost"/>
      <sheetName val="FS-97"/>
      <sheetName val="PY misstatements"/>
      <sheetName val="TPC con vs bdg"/>
      <sheetName val="KONSOLID"/>
      <sheetName val="Lead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25. Hidden"/>
      <sheetName val="2. Inputs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FA_depreciation"/>
      <sheetName val="PY_misstatements"/>
      <sheetName val="25__Hidden"/>
      <sheetName val="2__Inputs"/>
      <sheetName val="Variants"/>
      <sheetName val="Utility"/>
      <sheetName val="6НК/_x0000_�¹"/>
      <sheetName val="CPI"/>
      <sheetName val="treatment summary"/>
      <sheetName val="sheet0"/>
      <sheetName val="Assumption Tables"/>
      <sheetName val="2013 EX RE"/>
      <sheetName val="2013 KZ+KG RE"/>
      <sheetName val="Total 2013 RE"/>
      <sheetName val="Sup"/>
      <sheetName val="План пр-ва"/>
      <sheetName val="Осн. пара"/>
      <sheetName val="TT"/>
      <sheetName val="Акколь"/>
      <sheetName val="22"/>
      <sheetName val="Служебный ФК?_x001f_"/>
      <sheetName val="Служебный ФК?_x0012_"/>
      <sheetName val="6НК/"/>
      <sheetName val="23.ap"/>
      <sheetName val="July_03_Pg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 refreshError="1"/>
      <sheetData sheetId="717" refreshError="1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 refreshError="1"/>
      <sheetData sheetId="781" refreshError="1"/>
      <sheetData sheetId="782" refreshError="1"/>
      <sheetData sheetId="783" refreshError="1"/>
      <sheetData sheetId="784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/>
      <sheetData sheetId="879"/>
      <sheetData sheetId="880" refreshError="1"/>
      <sheetData sheetId="881" refreshError="1"/>
      <sheetData sheetId="882" refreshError="1"/>
      <sheetData sheetId="883" refreshError="1"/>
      <sheetData sheetId="884"/>
      <sheetData sheetId="885" refreshError="1"/>
      <sheetData sheetId="886"/>
      <sheetData sheetId="887"/>
      <sheetData sheetId="888"/>
      <sheetData sheetId="889" refreshError="1"/>
      <sheetData sheetId="89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  <sheetName val="PIT&amp;PP(2)"/>
      <sheetName val="SMSTemp"/>
      <sheetName val="o"/>
      <sheetName val="PYTB"/>
      <sheetName val="Проек_расх"/>
      <sheetName val="Cost 99v98"/>
      <sheetName val="Production_Ref Q-1-3"/>
      <sheetName val="Production_ref_Q4"/>
      <sheetName val="Resources"/>
      <sheetName val="A3-100"/>
      <sheetName val="Все виды материалов D`1-18"/>
      <sheetName val="Общие начальные данные"/>
      <sheetName val="Inputs"/>
      <sheetName val="Settings"/>
      <sheetName val="FA Movement Kyrg"/>
      <sheetName val="Лист3"/>
      <sheetName val="Anlagevermögen"/>
      <sheetName val="Links"/>
      <sheetName val="Lead"/>
      <sheetName val="KCC"/>
      <sheetName val="CPI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ЯНВАРЬ"/>
      <sheetName val="Present"/>
      <sheetName val="DATA"/>
      <sheetName val="#ССЫЛКА"/>
      <sheetName val="N_SVOD"/>
      <sheetName val="ОДТ и ГЦТ"/>
      <sheetName val="I. Прогноз доходов"/>
      <sheetName val="1"/>
      <sheetName val="11"/>
      <sheetName val="Форма1"/>
      <sheetName val="Осн"/>
      <sheetName val="предприятия"/>
      <sheetName val="153541"/>
      <sheetName val="Channels"/>
      <sheetName val="Precios"/>
      <sheetName val="april-june99"/>
      <sheetName val="Проек_расх1"/>
      <sheetName val="Production_Ref_Q-1-3"/>
      <sheetName val="Все_виды_материалов_D`1-18"/>
      <sheetName val="Cost_99v98"/>
      <sheetName val="GAAP_TB_30_08_01__detail_p&amp;l"/>
      <sheetName val="2_2_ОтклОТМ"/>
      <sheetName val="1_3_2_ОТМ"/>
      <sheetName val="??????"/>
      <sheetName val="Summary Type 2"/>
      <sheetName val="Drop List References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3">
          <cell r="A3">
            <v>101</v>
          </cell>
        </row>
      </sheetData>
      <sheetData sheetId="84">
        <row r="3">
          <cell r="A3">
            <v>101</v>
          </cell>
        </row>
      </sheetData>
      <sheetData sheetId="85">
        <row r="3">
          <cell r="A3">
            <v>101</v>
          </cell>
        </row>
      </sheetData>
      <sheetData sheetId="86">
        <row r="3">
          <cell r="A3">
            <v>101</v>
          </cell>
        </row>
      </sheetData>
      <sheetData sheetId="87">
        <row r="3">
          <cell r="A3">
            <v>101</v>
          </cell>
        </row>
      </sheetData>
      <sheetData sheetId="88">
        <row r="3">
          <cell r="A3">
            <v>101</v>
          </cell>
        </row>
      </sheetData>
      <sheetData sheetId="89">
        <row r="3">
          <cell r="A3">
            <v>101</v>
          </cell>
        </row>
      </sheetData>
      <sheetData sheetId="90" refreshError="1"/>
      <sheetData sheetId="91" refreshError="1"/>
      <sheetData sheetId="9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  <sheetName val="Статьи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  <sheetName val="600000"/>
      <sheetName val="700000"/>
      <sheetName val="700000 (общая)"/>
      <sheetName val="610000-783000"/>
      <sheetName val="Общий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est of FA Installation"/>
      <sheetName val="Additions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Royalty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TB"/>
      <sheetName val="Financial ratios А3"/>
      <sheetName val="00"/>
      <sheetName val="InputTD"/>
      <sheetName val="Notes IS"/>
      <sheetName val="Kas FA Movement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General Assumptions"/>
      <sheetName val="консолид Нурсат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  <sheetName val="1NK"/>
      <sheetName val="Additions testing"/>
      <sheetName val="Movement schedule"/>
      <sheetName val="depreciation testing"/>
      <sheetName val="FA Movement "/>
      <sheetName val="Project Detail Inputs"/>
      <sheetName val="FS"/>
      <sheetName val="Статьи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3НК"/>
      <sheetName val="Lookup"/>
      <sheetName val="DRILL"/>
      <sheetName val="Управление"/>
      <sheetName val="Historical cost"/>
      <sheetName val="Managed Capacity"/>
      <sheetName val="income_expenses 2004"/>
      <sheetName val="отложенные налоги"/>
      <sheetName val="Table"/>
      <sheetName val="Строки 20_21_27"/>
      <sheetName val="Control Settings"/>
      <sheetName val="2"/>
      <sheetName val="Actuals Input"/>
      <sheetName val="10. Входные данные"/>
      <sheetName val="Команда и роли"/>
      <sheetName val="12НК"/>
      <sheetName val="7НК"/>
      <sheetName val="объекты обществаКокшетау"/>
      <sheetName val="O.500 Property Tax"/>
      <sheetName val="Графики В2С"/>
      <sheetName val="Оценка"/>
      <sheetName val="ДД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 threshold (2)"/>
      <sheetName val="TL G.Y. DATA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  <sheetName val="Intercompany transaction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ЗАО_н.ит"/>
      <sheetName val="ЗАО_мес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COVER_PAGE1"/>
      <sheetName val="I__BALANCE_SHEET1"/>
      <sheetName val="II__PROFIT_&amp;_LOSS1"/>
      <sheetName val="III__CASH_FLOW1"/>
      <sheetName val="IV__Stmt_of_GAINS_&amp;_LOSSES1"/>
      <sheetName val="1__Cash1"/>
      <sheetName val="2__Securities1"/>
      <sheetName val="3a__Trade_Rec_1"/>
      <sheetName val="3b__Financial_&amp;_Other_Rec_1"/>
      <sheetName val="3c__Other_Rec__Affiliates1"/>
      <sheetName val="4__Inventories1"/>
      <sheetName val="5__Fixed_Assets1"/>
      <sheetName val="6a__Liabilities1"/>
      <sheetName val="7__Other_Accr_,Liab_1"/>
      <sheetName val="7a__Other_Liab__Affiliates1"/>
      <sheetName val="9__Equity1"/>
      <sheetName val="10__Sales1"/>
      <sheetName val="11__Interest_Exp_,Inc__1"/>
      <sheetName val="12__Other_Inc_,Exp_1"/>
      <sheetName val="13__Leasing1"/>
      <sheetName val="14__Related_Parties1"/>
      <sheetName val="15__Foreign_Exchange_Income1"/>
      <sheetName val="16__Gains_Losses_FA1"/>
      <sheetName val="17__Restructuring1"/>
      <sheetName val="ЗАО_н_ит"/>
      <sheetName val="F100-Trial_BS"/>
      <sheetName val="годовой_2020"/>
      <sheetName val="Атрибуты_товара"/>
      <sheetName val="Единицы_измерения"/>
      <sheetName val="Способы_закупок"/>
      <sheetName val="Основание_из_одного_источника"/>
      <sheetName val="Приоритет_закупок"/>
      <sheetName val="Классификатор_стран"/>
      <sheetName val="годовой_2020_(2)"/>
      <sheetName val="Справочник_Инкотермс"/>
      <sheetName val="Тип_дней"/>
      <sheetName val="Вид_предоплаты"/>
      <sheetName val="Вид_промежуточного_платежа"/>
      <sheetName val="Признак_НДС"/>
      <sheetName val="Intercompany_transactions"/>
      <sheetName val="Строки_20_21_27"/>
      <sheetName val="фот_пп2000разбивка"/>
      <sheetName val="PP&amp;E_mvt_for_2003"/>
      <sheetName val="Testing_of_accruals"/>
      <sheetName val="лист_к_диаграмме_(2)"/>
      <sheetName val="COVER_PAGE2"/>
      <sheetName val="I__BALANCE_SHEET2"/>
      <sheetName val="II__PROFIT_&amp;_LOSS2"/>
      <sheetName val="III__CASH_FLOW2"/>
      <sheetName val="IV__Stmt_of_GAINS_&amp;_LOSSES2"/>
      <sheetName val="1__Cash2"/>
      <sheetName val="2__Securities2"/>
      <sheetName val="3a__Trade_Rec_2"/>
      <sheetName val="3b__Financial_&amp;_Other_Rec_2"/>
      <sheetName val="3c__Other_Rec__Affiliates2"/>
      <sheetName val="4__Inventories2"/>
      <sheetName val="5__Fixed_Assets2"/>
      <sheetName val="6a__Liabilities2"/>
      <sheetName val="7__Other_Accr_,Liab_2"/>
      <sheetName val="7a__Other_Liab__Affiliates2"/>
      <sheetName val="9__Equity2"/>
      <sheetName val="10__Sales2"/>
      <sheetName val="11__Interest_Exp_,Inc__2"/>
      <sheetName val="12__Other_Inc_,Exp_2"/>
      <sheetName val="13__Leasing2"/>
      <sheetName val="14__Related_Parties2"/>
      <sheetName val="15__Foreign_Exchange_Income2"/>
      <sheetName val="16__Gains_Losses_FA2"/>
      <sheetName val="17__Restructuring2"/>
      <sheetName val="ЗАО_н_ит1"/>
      <sheetName val="F100-Trial_BS1"/>
      <sheetName val="годовой_20201"/>
      <sheetName val="Атрибуты_товара1"/>
      <sheetName val="Единицы_измерения1"/>
      <sheetName val="Способы_закупок1"/>
      <sheetName val="Основание_из_одного_источника1"/>
      <sheetName val="Приоритет_закупок1"/>
      <sheetName val="Классификатор_стран1"/>
      <sheetName val="годовой_2020_(2)1"/>
      <sheetName val="Справочник_Инкотермс1"/>
      <sheetName val="Тип_дней1"/>
      <sheetName val="Вид_предоплаты1"/>
      <sheetName val="Вид_промежуточного_платежа1"/>
      <sheetName val="Признак_НДС1"/>
      <sheetName val="Intercompany_transactions1"/>
      <sheetName val="Строки_20_21_271"/>
      <sheetName val="фот_пп2000разбивка1"/>
      <sheetName val="PP&amp;E_mvt_for_20031"/>
      <sheetName val="Testing_of_accruals1"/>
      <sheetName val="лист_к_диаграмме_(2)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>
        <row r="110">
          <cell r="D110" t="str">
            <v>Заземление переносное</v>
          </cell>
        </row>
      </sheetData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>
        <row r="110">
          <cell r="D110" t="str">
            <v>Заземление переносное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110">
          <cell r="D110" t="str">
            <v>Заземление переносное</v>
          </cell>
        </row>
      </sheetData>
      <sheetData sheetId="103">
        <row r="110">
          <cell r="D110" t="str">
            <v>Заземление переносное</v>
          </cell>
        </row>
      </sheetData>
      <sheetData sheetId="104">
        <row r="110">
          <cell r="D110" t="str">
            <v>Заземление переносное</v>
          </cell>
        </row>
      </sheetData>
      <sheetData sheetId="105">
        <row r="110">
          <cell r="D110" t="str">
            <v>Заземление переносное</v>
          </cell>
        </row>
      </sheetData>
      <sheetData sheetId="106">
        <row r="110">
          <cell r="D110" t="str">
            <v>Заземление переносное</v>
          </cell>
        </row>
      </sheetData>
      <sheetData sheetId="107">
        <row r="110">
          <cell r="D110" t="str">
            <v>Заземление переносное</v>
          </cell>
        </row>
      </sheetData>
      <sheetData sheetId="108">
        <row r="110">
          <cell r="D110" t="str">
            <v>Заземление переносное</v>
          </cell>
        </row>
      </sheetData>
      <sheetData sheetId="109"/>
      <sheetData sheetId="110"/>
      <sheetData sheetId="111"/>
      <sheetData sheetId="112"/>
      <sheetData sheetId="113"/>
      <sheetData sheetId="114">
        <row r="110">
          <cell r="D110" t="str">
            <v>Заземление переносное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>
        <row r="110">
          <cell r="D110" t="str">
            <v>Заземление переносное</v>
          </cell>
        </row>
      </sheetData>
      <sheetData sheetId="148">
        <row r="110">
          <cell r="D110" t="str">
            <v>Заземление переносное</v>
          </cell>
        </row>
      </sheetData>
      <sheetData sheetId="149">
        <row r="110">
          <cell r="D110" t="str">
            <v>Заземление переносное</v>
          </cell>
        </row>
      </sheetData>
      <sheetData sheetId="150">
        <row r="110">
          <cell r="D110" t="str">
            <v>Заземление переносное</v>
          </cell>
        </row>
      </sheetData>
      <sheetData sheetId="151">
        <row r="110">
          <cell r="D110" t="str">
            <v>Заземление переносное</v>
          </cell>
        </row>
      </sheetData>
      <sheetData sheetId="152">
        <row r="110">
          <cell r="D110" t="str">
            <v>Заземление переносное</v>
          </cell>
        </row>
      </sheetData>
      <sheetData sheetId="153">
        <row r="110">
          <cell r="D110" t="str">
            <v>Заземление переносное</v>
          </cell>
        </row>
      </sheetData>
      <sheetData sheetId="154"/>
      <sheetData sheetId="155"/>
      <sheetData sheetId="156"/>
      <sheetData sheetId="157"/>
      <sheetData sheetId="158"/>
      <sheetData sheetId="159">
        <row r="110">
          <cell r="D110" t="str">
            <v>Заземление переносное</v>
          </cell>
        </row>
      </sheetData>
      <sheetData sheetId="160"/>
      <sheetData sheetId="161"/>
      <sheetData sheetId="162"/>
      <sheetData sheetId="163"/>
      <sheetData sheetId="164"/>
      <sheetData sheetId="16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INSTRUCTION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PP&amp;E mvt for 2003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  <sheetName val="Простой 5-10 тн"/>
      <sheetName val="ДДСАБ"/>
      <sheetName val="ДДСККБ"/>
      <sheetName val="Input TI"/>
      <sheetName val="Links"/>
      <sheetName val="ТМЗ-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calc"/>
      <sheetName val="АПК реформа"/>
      <sheetName val="Movements"/>
      <sheetName val="Б.мчас (П)"/>
      <sheetName val="из сем"/>
      <sheetName val="PP&amp;E mvt for 2003"/>
      <sheetName val="свод"/>
      <sheetName val="прил№10"/>
      <sheetName val="2008 ГСМ"/>
      <sheetName val="Плата за загрязнение "/>
      <sheetName val="Типограф"/>
      <sheetName val="IS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канц"/>
      <sheetName val="поставка сравн13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Summary &amp; Variables"/>
      <sheetName val="Индексы"/>
      <sheetName val="Технический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КР з.ч"/>
      <sheetName val="полугодие"/>
      <sheetName val="Вып.П.П."/>
      <sheetName val="кварталы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Служебный ФК?_x001f_"/>
      <sheetName val="Служебный ФК?_x0012_"/>
      <sheetName val="6НК/"/>
      <sheetName val="[form.xls]6НК/"/>
      <sheetName val="[form.xls][form.xls]6НК/"/>
      <sheetName val="БРК УЖ"/>
      <sheetName val="БРК ЮКО свод"/>
      <sheetName val="Сбер 1450"/>
      <sheetName val="Сбер 1300"/>
      <sheetName val="Сбер 2500"/>
      <sheetName val="Сбер 3750"/>
      <sheetName val="План_произв-в_x0006__x000c__x0007__x000f__x0010__x0011__x0007__x0007_贰΢ǅ_x0000_Ā_x0000__x0000__x0000__x0000_"/>
      <sheetName val="Залоги c RS"/>
      <sheetName val="Индексы перероценки"/>
      <sheetName val="Актив(1)"/>
      <sheetName val="Исх"/>
      <sheetName val="Служебный ФК悤_x001d_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План_произв-в_x0006__x000c__x0007__x000f__x0010__x0011__x0007__x0007_贰΢ǅ"/>
      <sheetName val="Project Detail Inputs"/>
      <sheetName val="ВСДС_1 (MAIN)"/>
      <sheetName val="[form.xls][form.xls]6НК/_x0000_렀£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Конс "/>
      <sheetName val="6НК쌊 /_x0000_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VI REVENUE OOD"/>
      <sheetName val="IIb P&amp;L short"/>
      <sheetName val="IV REVENUE ROOMS"/>
      <sheetName val="IV REVENUE  F&amp;B"/>
      <sheetName val="6НК/_x0000_ó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  <sheetName val="DCF"/>
      <sheetName val="Prep"/>
      <sheetName val="сводУМЗ"/>
      <sheetName val="акт10"/>
      <sheetName val="Фин. пок-ли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Acct Numb"/>
      <sheetName val="6НК예썘/_x0000_"/>
      <sheetName val="COS"/>
      <sheetName val="пассоб"/>
      <sheetName val="Royalty"/>
      <sheetName val="1610"/>
      <sheetName val="1210"/>
      <sheetName val="Бонды стр.341"/>
      <sheetName val="АлЭС"/>
      <sheetName val="Pivot"/>
      <sheetName val="Resource Sheet"/>
      <sheetName val="Main Sheet"/>
      <sheetName val="фот_пп2000разби㑠ു੶⿖"/>
      <sheetName val="фот_пп2000разби골ೡ੶⽢"/>
      <sheetName val="июль ппд(факт)"/>
      <sheetName val="25.07.08г (2)"/>
      <sheetName val="6НК예썘/"/>
      <sheetName val="Production"/>
      <sheetName val="Master Inputs Start here"/>
      <sheetName val="1 квартал"/>
      <sheetName val="консалт"/>
      <sheetName val="6НК_x0007__x001c_  "/>
      <sheetName val="План_ГЗ"/>
      <sheetName val="Вид_предмета"/>
      <sheetName val="поч԰_x0000_缀_x0000_"/>
      <sheetName val="6НКက_x0000_퀀ѫ"/>
      <sheetName val="почЀⵟഀꚃ"/>
      <sheetName val="[form.xls][form.xls]_form_xls_2"/>
      <sheetName val="[form.xls][form.xls]_form_xls_3"/>
      <sheetName val="[form.xls][form.xls]_form_xls_4"/>
      <sheetName val="[form.xls][form.xls]_form_xls_5"/>
      <sheetName val="[form.xls][form.xls]_form_xls_6"/>
      <sheetName val="[form.xls][form.xls]_form_xls_7"/>
      <sheetName val="25. Hidden"/>
      <sheetName val="2. Inputs"/>
      <sheetName val="мат расходы"/>
      <sheetName val="Шт расписание"/>
      <sheetName val="Prelim Cost"/>
      <sheetName val="PY misstatements"/>
      <sheetName val="A4-1&amp;2"/>
      <sheetName val="TPC con vs bdg"/>
      <sheetName val="Planned VoWD"/>
      <sheetName val="KONSOLID"/>
      <sheetName val="Код_ГТМ"/>
      <sheetName val="Lead"/>
      <sheetName val="ADJTB USD &amp; KZT"/>
      <sheetName val="Threshold Table"/>
      <sheetName val="Простой 5-10 тн"/>
      <sheetName val="3.3.31."/>
      <sheetName val="TMP"/>
      <sheetName val="год(отг)"/>
      <sheetName val="год(опл)"/>
      <sheetName val="бланк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OTCGOD99"/>
      <sheetName val="МП не вход.ФОТ"/>
      <sheetName val="Запрос"/>
      <sheetName val="month"/>
      <sheetName val="численность"/>
      <sheetName val="МП_не_вход_ФОТ"/>
      <sheetName val="Gas1999"/>
      <sheetName val="IS2000"/>
      <sheetName val="Добыча_нефти47"/>
      <sheetName val="прочие_стор4"/>
      <sheetName val="услуги_прочие4"/>
      <sheetName val="Выкуп_порталов4"/>
      <sheetName val="обуч_(2)4"/>
      <sheetName val="прочие_стор_(2)4"/>
      <sheetName val="ком_(2)4"/>
      <sheetName val="КВЛ_(2)4"/>
      <sheetName val="прочие_расходы4"/>
      <sheetName val="шт_(2)4"/>
      <sheetName val="аренда_(2)4"/>
      <sheetName val="прогноз_движения_денег_в_ежеме4"/>
      <sheetName val="ОПиУ_в_ежемес_4"/>
      <sheetName val="GAAP_TB_31_12_01__detail_p&amp;l4"/>
      <sheetName val="Б_мчас_(П)4"/>
      <sheetName val="АПК_реформа4"/>
      <sheetName val="из_сем7"/>
      <sheetName val="PP&amp;E_mvt_for_20034"/>
      <sheetName val="2008_ГСМ4"/>
      <sheetName val="Плата_за_загрязнение_4"/>
      <sheetName val="факс(2005-20гг_)4"/>
      <sheetName val="поставка_сравн134"/>
      <sheetName val="1_(2)3"/>
      <sheetName val="2_2_ОтклОТМ8"/>
      <sheetName val="1_3_2_ОТМ8"/>
      <sheetName val="Cost_99v984"/>
      <sheetName val="cant_sim4"/>
      <sheetName val="Production_Ref_Q-1-34"/>
      <sheetName val="фот_пп2000разбивка4"/>
      <sheetName val="ЗАО_н_ит4"/>
      <sheetName val="Financial_ratios_А34"/>
      <sheetName val="2_2_ОтклОТМ9"/>
      <sheetName val="1_3_2_ОТМ9"/>
      <sheetName val="U2_775_-_COGS_comparison_per_s4"/>
      <sheetName val="I__Прогноз_доходов4"/>
      <sheetName val="ОТЧЕТ_КТЖ_01_01_093"/>
      <sheetName val="8180_(8181,8182)3"/>
      <sheetName val="Balance_Sheet3"/>
      <sheetName val="1_вариант__2009_3"/>
      <sheetName val="Список_документов3"/>
      <sheetName val="GAAP_TB_30_09_01__detail_p&amp;l3"/>
      <sheetName val="O_500_Property_Tax3"/>
      <sheetName val="форма_3_смета_затрат3"/>
      <sheetName val="ТД_РАП2"/>
      <sheetName val="Спр__раб_3"/>
      <sheetName val="Авансы_уплач,деньги_в_регионах5"/>
      <sheetName val="Авансы_уплач,деньги_в_регионах6"/>
      <sheetName val="PLтв_-_Б3"/>
      <sheetName val="$_IS3"/>
      <sheetName val="Собственный_капитал4"/>
      <sheetName val="Служебный_ФКРБ2"/>
      <sheetName val="Источник_финансирования2"/>
      <sheetName val="Способ_закупки2"/>
      <sheetName val="Тип_пункта_плана2"/>
      <sheetName val="FA_Movement_Kyrg3"/>
      <sheetName val="Non-Statistical_Sampling_Maste4"/>
      <sheetName val="Global_Data4"/>
      <sheetName val="US_Dollar_20037"/>
      <sheetName val="SDR_20037"/>
      <sheetName val="Control_Settings4"/>
      <sheetName val="GTM_BK4"/>
      <sheetName val="Consolidator_Inputs4"/>
      <sheetName val="7_14"/>
      <sheetName val="FP20DB_(3)4"/>
      <sheetName val="Курс_валют4"/>
      <sheetName val="Другие_расходы4"/>
      <sheetName val="Форма_4_кап_зат-ты_(2)4"/>
      <sheetName val="2006_AJE_RJE4"/>
      <sheetName val="стр_245_(2)4"/>
      <sheetName val="Сдача_4"/>
      <sheetName val="МО_00124"/>
      <sheetName val="14_1_2_2_(Услуги_связи)4"/>
      <sheetName val="13_NGDO4"/>
      <sheetName val="__2_3_24"/>
      <sheetName val="12_из_57_АЗС4"/>
      <sheetName val="постоянные_затраты4"/>
      <sheetName val="H3_100_Rollforward4"/>
      <sheetName val="SA_Procedures3"/>
      <sheetName val="Пр_414"/>
      <sheetName val="ввод-вывод_ОС_авг2004-_20053"/>
      <sheetName val="Russia_Print_Version4"/>
      <sheetName val="2кв_4"/>
      <sheetName val="MACRO2_XLM4"/>
      <sheetName val="U-ZR_AT1_XLS4"/>
      <sheetName val="План_произв-ва_(мес_)_(бюджет)4"/>
      <sheetName val="Инв_вл4"/>
      <sheetName val="факт_2005_г_4"/>
      <sheetName val="д_7_0014"/>
      <sheetName val="свод_грузоотпр_4"/>
      <sheetName val="Итоговая_таблица4"/>
      <sheetName val="I_KEY_INFORMATION4"/>
      <sheetName val="почтов_4"/>
      <sheetName val="6НК-cт_4"/>
      <sheetName val="Interco_payables&amp;receivables4"/>
      <sheetName val="ГСМ_Гараж3"/>
      <sheetName val="ГСМ_по_инвест3"/>
      <sheetName val="Запчасти_Гараж3"/>
      <sheetName val="Стор_Орг_РМУ3"/>
      <sheetName val="Материалы_РМУ3"/>
      <sheetName val="Постановка_на_учет_авто3"/>
      <sheetName val="Размножение_проектов3"/>
      <sheetName val="материалы_ВДГО3"/>
      <sheetName val="Тех_осмотр3"/>
      <sheetName val="Проект_13"/>
      <sheetName val="Объем_ВДГО3"/>
      <sheetName val="Фин_обязат_3"/>
      <sheetName val="спецпит,проездн_3"/>
      <sheetName val="K-800_Imp__test3"/>
      <sheetName val="FA_register3"/>
      <sheetName val="коммун_3"/>
      <sheetName val="Бюджет_тек__затрат3"/>
      <sheetName val="ГМ_3"/>
      <sheetName val="6НК__x000a_2"/>
      <sheetName val="Служебный_ФК皸ɫ1"/>
      <sheetName val="Служебный_ФК悄,1"/>
      <sheetName val="Служебный_ФК厈-1"/>
      <sheetName val="Служебный_ФК⽄1"/>
      <sheetName val="Служебный_ФК⽬1"/>
      <sheetName val="Служебный_ФК嵔_1"/>
      <sheetName val="Служебный_ФК峔(1"/>
      <sheetName val="Служебный_ФКૐǪ1"/>
      <sheetName val="Служебный_ФК⿯1"/>
      <sheetName val="Служебный_ФК『1"/>
      <sheetName val="Служебный_ФК　1"/>
      <sheetName val="FA_Movement_3"/>
      <sheetName val="depreciation_testing3"/>
      <sheetName val="доп_дан_2"/>
      <sheetName val="ноябрь_-_декабрь2"/>
      <sheetName val="Summary_&amp;_Variables1"/>
      <sheetName val="Служебный_ФК2"/>
      <sheetName val="_По_скв1"/>
      <sheetName val="[form_xls]6НК/¹"/>
      <sheetName val="исп_см_2"/>
      <sheetName val="Cash_flows_-_PBC2"/>
      <sheetName val="[form_xls]6НК/렀£"/>
      <sheetName val="[form_xls][form_xls]6НК/¹"/>
      <sheetName val="Вып_П_П_1"/>
      <sheetName val="КР_з_ч1"/>
      <sheetName val="4b_-_P&amp;L_ProductLine2"/>
      <sheetName val="4a_-_Revenue_ProductLine2"/>
      <sheetName val="5a_-_Orders_analysis2"/>
      <sheetName val="8_-_Receivables2"/>
      <sheetName val="D1_-_Balances_input2"/>
      <sheetName val="D3_-_DBmagn2"/>
      <sheetName val="Исх_данные1"/>
      <sheetName val="распределение_модели1"/>
      <sheetName val="-расчет_налогов_от_ФОТ__на_2013"/>
      <sheetName val="Форма3_63"/>
      <sheetName val="16_122"/>
      <sheetName val="ЛСЦ_начисленное_на_31_12_082"/>
      <sheetName val="ЛЛизинг_начис__на_31_12_082"/>
      <sheetName val="18_3"/>
      <sheetName val="08_3"/>
      <sheetName val="11_3"/>
      <sheetName val="14_3"/>
      <sheetName val="15_3"/>
      <sheetName val="05_3"/>
      <sheetName val="09_3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altai_income_statement2"/>
      <sheetName val="6_NK2"/>
      <sheetName val="1кв__2"/>
      <sheetName val="Трафик_по_АУП3"/>
      <sheetName val="Трафик_по_ЦБПТО3"/>
      <sheetName val="Трафик_по_ПНУ3"/>
      <sheetName val="Трафик_по_ЖНУ3"/>
      <sheetName val="Трафик_по_ШНУ3"/>
      <sheetName val="FA_depreciation1"/>
      <sheetName val="без_НДС1"/>
      <sheetName val="Служебный_ФК悤"/>
      <sheetName val="Служебный_ФК?"/>
      <sheetName val="[form_xls]6НК/1"/>
      <sheetName val="[form_xls][form_xls]6НК/1"/>
      <sheetName val="БРК_УЖ1"/>
      <sheetName val="БРК_ЮКО_свод1"/>
      <sheetName val="Сбер_14501"/>
      <sheetName val="Сбер_13001"/>
      <sheetName val="Сбер_25001"/>
      <sheetName val="Сбер_37501"/>
      <sheetName val="Все_ТЭП1"/>
      <sheetName val="èç_ñåì1"/>
      <sheetName val="План_произв-в贰΢ǅ"/>
      <sheetName val="Залоги_c_RS1"/>
      <sheetName val="Индексы_перероценки1"/>
      <sheetName val="Project_Detail_Inputs1"/>
      <sheetName val="ВСДС_1_(MAIN)1"/>
      <sheetName val="[form_xls][form_xls]6НК/렀£"/>
      <sheetName val="План_ГЗ1"/>
      <sheetName val="Вид_предмета1"/>
      <sheetName val="Служебный_ФК_"/>
      <sheetName val="6НК____x000a_2"/>
      <sheetName val="__x000a___x000a____"/>
      <sheetName val="Служебный_ФК恔_1"/>
      <sheetName val="Служебный_ФК_1"/>
      <sheetName val="Служебный_ФК__1"/>
      <sheetName val="6НК____x000a_"/>
      <sheetName val="6НК/蠀_"/>
      <sheetName val="[form_xls]6НК/蠀_"/>
      <sheetName val="Служебный_ФК_1"/>
      <sheetName val="6НК/_¹"/>
      <sheetName val="[form_xls][form_xls]6НК/蠀_"/>
      <sheetName val="Затраты_утил_ТБО1"/>
      <sheetName val="Админ_и_ОPEX_2010-12гг1"/>
      <sheetName val="14_1_2_2__Услуги_связи_1"/>
      <sheetName val="Общие_данные1"/>
      <sheetName val="канат_прод_2"/>
      <sheetName val="CREDIT_STATS1"/>
      <sheetName val="Test_of_FA_Installation1"/>
      <sheetName val="Расчет_объема_СУИБ1"/>
      <sheetName val="Ural_med1"/>
      <sheetName val="КС_20181"/>
      <sheetName val="Input_TI1"/>
      <sheetName val="3_ФОТ1"/>
      <sheetName val="4_Налоги1"/>
      <sheetName val="Конс_1"/>
      <sheetName val="Фин__пок-ли1"/>
      <sheetName val="Проектные_работы1"/>
      <sheetName val="Спецтехника,_оборудование,_баз1"/>
      <sheetName val="Первоначальные_условия1"/>
      <sheetName val="VI_REVENUE_OOD1"/>
      <sheetName val="IIb_P&amp;L_short1"/>
      <sheetName val="IV_REVENUE_ROOMS1"/>
      <sheetName val="IV_REVENUE__F&amp;B1"/>
      <sheetName val="расчет_премии_за_4_кв_12г1"/>
      <sheetName val="ФОТ_2013_(2)1"/>
      <sheetName val="Ком_услуги_аренды1"/>
      <sheetName val="СВОД_по_НД_расх1"/>
      <sheetName val="Свод_Мат_по_Тр_20121"/>
      <sheetName val="Конфигурация_МАКРО1"/>
      <sheetName val="Product_Assumptions1"/>
      <sheetName val="14_1_8_11_(Прочие)1"/>
      <sheetName val="Все_виды_материалов_D`1-181"/>
      <sheetName val="ожид_ФОТ_2010_форма11"/>
      <sheetName val="свод_ФОТ1"/>
      <sheetName val="из_сем6"/>
      <sheetName val="2_2_ОтклОТМ6"/>
      <sheetName val="1_3_2_ОТМ6"/>
      <sheetName val="Cost_99v983"/>
      <sheetName val="cant_sim3"/>
      <sheetName val="Production_Ref_Q-1-33"/>
      <sheetName val="фот_пп2000разбивка3"/>
      <sheetName val="ЗАО_н_ит3"/>
      <sheetName val="Financial_ratios_А33"/>
      <sheetName val="2_2_ОтклОТМ7"/>
      <sheetName val="1_3_2_ОТМ7"/>
      <sheetName val="U2_775_-_COGS_comparison_per_s3"/>
      <sheetName val="I__Прогноз_доходов3"/>
      <sheetName val="Собственный_капитал3"/>
      <sheetName val="FA_Movement_Kyrg2"/>
      <sheetName val="Non-Statistical_Sampling_Maste3"/>
      <sheetName val="Global_Data3"/>
      <sheetName val="US_Dollar_20036"/>
      <sheetName val="SDR_20036"/>
      <sheetName val="Control_Settings3"/>
      <sheetName val="GTM_BK3"/>
      <sheetName val="Consolidator_Inputs3"/>
      <sheetName val="7_13"/>
      <sheetName val="FP20DB_(3)3"/>
      <sheetName val="Курс_валют3"/>
      <sheetName val="Другие_расходы3"/>
      <sheetName val="Форма_4_кап_зат-ты_(2)3"/>
      <sheetName val="2006_AJE_RJE3"/>
      <sheetName val="стр_245_(2)3"/>
      <sheetName val="Сдача_3"/>
      <sheetName val="МО_00123"/>
      <sheetName val="14_1_2_2_(Услуги_связи)3"/>
      <sheetName val="13_NGDO3"/>
      <sheetName val="__2_3_23"/>
      <sheetName val="12_из_57_АЗС3"/>
      <sheetName val="постоянные_затраты3"/>
      <sheetName val="H3_100_Rollforward3"/>
      <sheetName val="SA_Procedures2"/>
      <sheetName val="Пр_413"/>
      <sheetName val="ввод-вывод_ОС_авг2004-_20052"/>
      <sheetName val="Russia_Print_Version3"/>
      <sheetName val="2кв_3"/>
      <sheetName val="MACRO2_XLM3"/>
      <sheetName val="U-ZR_AT1_XLS3"/>
      <sheetName val="План_произв-ва_(мес_)_(бюджет)3"/>
      <sheetName val="Инв_вл3"/>
      <sheetName val="факт_2005_г_3"/>
      <sheetName val="д_7_0013"/>
      <sheetName val="свод_грузоотпр_3"/>
      <sheetName val="Итоговая_таблица3"/>
      <sheetName val="I_KEY_INFORMATION3"/>
      <sheetName val="почтов_3"/>
      <sheetName val="6НК-cт_3"/>
      <sheetName val="Interco_payables&amp;receivables3"/>
      <sheetName val="ГМ_2"/>
      <sheetName val="6НК__x000a_1"/>
      <sheetName val="FA_Movement_2"/>
      <sheetName val="depreciation_testing2"/>
      <sheetName val="ноябрь_-_декабрь1"/>
      <sheetName val="_По_скв"/>
      <sheetName val="исп_см_1"/>
      <sheetName val="Cash_flows_-_PBC1"/>
      <sheetName val="КР_з_ч"/>
      <sheetName val="4b_-_P&amp;L_ProductLine1"/>
      <sheetName val="4a_-_Revenue_ProductLine1"/>
      <sheetName val="5a_-_Orders_analysis1"/>
      <sheetName val="8_-_Receivables1"/>
      <sheetName val="D1_-_Balances_input1"/>
      <sheetName val="D3_-_DBmagn1"/>
      <sheetName val="Исх_данные"/>
      <sheetName val="распределение_модели"/>
      <sheetName val="-расчет_налогов_от_ФОТ__на_2012"/>
      <sheetName val="Форма3_62"/>
      <sheetName val="16_121"/>
      <sheetName val="ЛСЦ_начисленное_на_31_12_081"/>
      <sheetName val="ЛЛизинг_начис__на_31_12_081"/>
      <sheetName val="18_2"/>
      <sheetName val="08_2"/>
      <sheetName val="11_2"/>
      <sheetName val="14_2"/>
      <sheetName val="15_2"/>
      <sheetName val="05_2"/>
      <sheetName val="09_2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altai_income_statement1"/>
      <sheetName val="6_NK1"/>
      <sheetName val="1кв__1"/>
      <sheetName val="Трафик_по_АУП2"/>
      <sheetName val="Трафик_по_ЦБПТО2"/>
      <sheetName val="Трафик_по_ПНУ2"/>
      <sheetName val="Трафик_по_ЖНУ2"/>
      <sheetName val="Трафик_по_ШНУ2"/>
      <sheetName val="FA_depreciation"/>
      <sheetName val="без_НДС"/>
      <sheetName val="[form_xls]6НК/"/>
      <sheetName val="[form_xls][form_xls]6НК/"/>
      <sheetName val="БРК_УЖ"/>
      <sheetName val="БРК_ЮКО_свод"/>
      <sheetName val="Сбер_1450"/>
      <sheetName val="Сбер_1300"/>
      <sheetName val="Сбер_2500"/>
      <sheetName val="Сбер_3750"/>
      <sheetName val="Все_ТЭП"/>
      <sheetName val="èç_ñåì"/>
      <sheetName val="Залоги_c_RS"/>
      <sheetName val="Индексы_перероценки"/>
      <sheetName val="Project_Detail_Inputs"/>
      <sheetName val="ВСДС_1_(MAIN)"/>
      <sheetName val="6НК____x000a_1"/>
      <sheetName val="Служебный_ФК恔_"/>
      <sheetName val="Служебный_ФК_"/>
      <sheetName val="Служебный_ФК__"/>
      <sheetName val="Затраты_утил_ТБО"/>
      <sheetName val="Админ_и_ОPEX_2010-12гг"/>
      <sheetName val="14_1_2_2__Услуги_связи_"/>
      <sheetName val="Общие_данные"/>
      <sheetName val="канат_прод_1"/>
      <sheetName val="CREDIT_STATS"/>
      <sheetName val="Test_of_FA_Installation"/>
      <sheetName val="Расчет_объема_СУИБ"/>
      <sheetName val="Ural_med"/>
      <sheetName val="КС_2018"/>
      <sheetName val="Input_TI"/>
      <sheetName val="3_ФОТ"/>
      <sheetName val="4_Налоги"/>
      <sheetName val="Конс_"/>
      <sheetName val="Фин__пок-ли"/>
      <sheetName val="Проектные_работы"/>
      <sheetName val="Спецтехника,_оборудование,_база"/>
      <sheetName val="Первоначальные_условия"/>
      <sheetName val="VI_REVENUE_OOD"/>
      <sheetName val="IIb_P&amp;L_short"/>
      <sheetName val="IV_REVENUE_ROOMS"/>
      <sheetName val="IV_REVENUE__F&amp;B"/>
      <sheetName val="расчет_премии_за_4_кв_12г"/>
      <sheetName val="ФОТ_2013_(2)"/>
      <sheetName val="Ком_услуги_аренды"/>
      <sheetName val="СВОД_по_НД_расх"/>
      <sheetName val="Свод_Мат_по_Тр_2012"/>
      <sheetName val="Конфигурация_МАКРО"/>
      <sheetName val="Product_Assumptions"/>
      <sheetName val="14_1_8_11_(Прочие)"/>
      <sheetName val="Все_виды_материалов_D`1-18"/>
      <sheetName val="ожид_ФОТ_2010_форма1"/>
      <sheetName val="свод_ФОТ"/>
      <sheetName val="00. ОСВ"/>
      <sheetName val="поч԰"/>
      <sheetName val="6НКက"/>
      <sheetName val="运行成本 OPEX"/>
      <sheetName val="_x000e__x000a__x0008__x000a__x000b__x0010__x0007_"/>
      <sheetName val=" _x000a_ _x000a_   "/>
      <sheetName val="6НК/ ¹"/>
      <sheetName val="O_GLOBE"/>
      <sheetName val="Лв 1715 (сб)"/>
      <sheetName val="1.401.2"/>
      <sheetName val="Приход по вагонам"/>
      <sheetName val="ОГВ"/>
      <sheetName val="3А КНС"/>
      <sheetName val="ТМЗ-6"/>
      <sheetName val="Qпр(12)"/>
      <sheetName val="тех"/>
      <sheetName val="замерная 11"/>
      <sheetName val="общ Дф 01.11."/>
      <sheetName val="PY_misstatements"/>
      <sheetName val="25__Hidden"/>
      <sheetName val="2__Inputs"/>
      <sheetName val="Variants"/>
      <sheetName val="treatment summary"/>
      <sheetName val="sheet0"/>
      <sheetName val="Capex_KZT"/>
      <sheetName val="Sheet5"/>
      <sheetName val="Справочник профессий"/>
      <sheetName val="Об-я св-а"/>
      <sheetName val="2_2_6_"/>
      <sheetName val="общ.фонд  "/>
      <sheetName val="Схема доплат"/>
      <sheetName val="Повышающие коэф ОМГ"/>
      <sheetName val="новая _5"/>
      <sheetName val="Foglio1"/>
      <sheetName val="Gen Data"/>
      <sheetName val="instruqcia"/>
      <sheetName val="1НК_объемы"/>
      <sheetName val="бензин по авто"/>
      <sheetName val="Др адм"/>
      <sheetName val="Осн.ср-ва"/>
      <sheetName val="не удалять!"/>
      <sheetName val="ÑïèñîêÒÝÏ"/>
      <sheetName val="Свод тех.харак"/>
      <sheetName val="Расчет"/>
      <sheetName val="Ф-13"/>
      <sheetName val="Шым"/>
      <sheetName val="р-ны"/>
      <sheetName val="кол-во договоров ОЗ"/>
      <sheetName val="вх.исх.корр"/>
      <sheetName val="площадь"/>
      <sheetName val="орг.тех"/>
      <sheetName val="приборы"/>
      <sheetName val="Мат.пом"/>
      <sheetName val="НД_2017"/>
      <sheetName val="D_Opex"/>
      <sheetName val="031218"/>
      <sheetName val="хим.реаг."/>
      <sheetName val="БПО"/>
      <sheetName val="PY Audit WP 2011"/>
      <sheetName val="общ скв"/>
      <sheetName val="Бюдж-тенге"/>
      <sheetName val="FA database (production)299"/>
      <sheetName val="Б.Д."/>
      <sheetName val="6НК/_x0000_?¹"/>
      <sheetName val="[form.xls]6НК/_x0000_?¹"/>
      <sheetName val="[form.xls][form.xls]6НК/_x0000_?¹"/>
      <sheetName val="6НК    "/>
      <sheetName val="TB-300699-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/>
      <sheetData sheetId="893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 refreshError="1"/>
      <sheetData sheetId="1607"/>
      <sheetData sheetId="1608"/>
      <sheetData sheetId="1609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/>
      <sheetData sheetId="1625"/>
      <sheetData sheetId="1626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Intercompany transactions"/>
      <sheetName val="Форма2"/>
      <sheetName val="ЯНВАРЬ"/>
      <sheetName val="Sheet1"/>
      <sheetName val="PP&amp;E mvt for 2003"/>
      <sheetName val="Конс "/>
      <sheetName val="TB"/>
      <sheetName val="PR CN"/>
      <sheetName val="Статьи"/>
      <sheetName val="Gzb_1"/>
      <sheetName val="АФ"/>
      <sheetName val="Общая информация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  <sheetName val="TBA"/>
      <sheetName val="CoA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Criterion Range"/>
      <sheetName val="ОборБалФормОтч"/>
      <sheetName val="Hidden"/>
      <sheetName val="OS"/>
      <sheetName val="Cash flows - PBC"/>
      <sheetName val="FA register"/>
      <sheetName val="Kas FA Movement"/>
      <sheetName val="Storage"/>
      <sheetName val="NTA adjustment calc"/>
      <sheetName val="Исх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ввод-вывод ОС авг2004- 2005"/>
      <sheetName val="Технический"/>
      <sheetName val="Откл. по фин. рез"/>
      <sheetName val="п 15"/>
      <sheetName val="Перечень связанных сторон"/>
      <sheetName val="Движение финансов"/>
      <sheetName val="project proforma"/>
      <sheetName val="Sum Statement"/>
      <sheetName val="capital"/>
      <sheetName val="prod stats"/>
      <sheetName val="prod value"/>
      <sheetName val="tax"/>
      <sheetName val="ТД_РАП1"/>
      <sheetName val="3_3__Inventories"/>
      <sheetName val="Анализ_закл__работ"/>
      <sheetName val="Cash_CCI_Detail"/>
      <sheetName val="KEGOC_-_Global"/>
      <sheetName val="Sarbai_MES"/>
      <sheetName val="Б_мчас_(П)"/>
      <sheetName val="д_7_001"/>
      <sheetName val="1_вариант__2009_"/>
      <sheetName val="поставка_сравн13"/>
      <sheetName val="Prelim_Cost"/>
      <sheetName val="Конс_"/>
      <sheetName val="PP&amp;E_mvt_for_2003"/>
      <sheetName val="PR_CN"/>
      <sheetName val="Общая_информация"/>
      <sheetName val="Intercompany_transactions"/>
      <sheetName val="Перечень_связанных_сторон"/>
      <sheetName val="t0_name"/>
      <sheetName val="CPI"/>
      <sheetName val="REPO Deals"/>
      <sheetName val="34-38.2"/>
      <sheetName val="Training Plan Template"/>
      <sheetName val="Note 13"/>
      <sheetName val="Добыча_нефти4"/>
      <sheetName val="Прил 6.1."/>
      <sheetName val="Атрибуты товара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>
        <row r="1">
          <cell r="A1">
            <v>0</v>
          </cell>
        </row>
      </sheetData>
      <sheetData sheetId="115">
        <row r="1">
          <cell r="A1">
            <v>0</v>
          </cell>
        </row>
      </sheetData>
      <sheetData sheetId="116">
        <row r="1">
          <cell r="A1">
            <v>0</v>
          </cell>
        </row>
      </sheetData>
      <sheetData sheetId="117">
        <row r="1">
          <cell r="A1">
            <v>0</v>
          </cell>
        </row>
      </sheetData>
      <sheetData sheetId="118">
        <row r="1">
          <cell r="A1">
            <v>0</v>
          </cell>
        </row>
      </sheetData>
      <sheetData sheetId="119">
        <row r="1">
          <cell r="A1">
            <v>0</v>
          </cell>
        </row>
      </sheetData>
      <sheetData sheetId="120">
        <row r="1">
          <cell r="A1">
            <v>0</v>
          </cell>
        </row>
      </sheetData>
      <sheetData sheetId="121">
        <row r="1">
          <cell r="A1">
            <v>0</v>
          </cell>
        </row>
      </sheetData>
      <sheetData sheetId="122">
        <row r="1">
          <cell r="A1">
            <v>0</v>
          </cell>
        </row>
      </sheetData>
      <sheetData sheetId="123">
        <row r="1">
          <cell r="A1">
            <v>0</v>
          </cell>
        </row>
      </sheetData>
      <sheetData sheetId="124">
        <row r="1">
          <cell r="A1">
            <v>0</v>
          </cell>
        </row>
      </sheetData>
      <sheetData sheetId="125">
        <row r="1">
          <cell r="A1">
            <v>0</v>
          </cell>
        </row>
      </sheetData>
      <sheetData sheetId="126">
        <row r="1">
          <cell r="A1">
            <v>0</v>
          </cell>
        </row>
      </sheetData>
      <sheetData sheetId="127">
        <row r="1">
          <cell r="A1">
            <v>0</v>
          </cell>
        </row>
      </sheetData>
      <sheetData sheetId="128">
        <row r="1">
          <cell r="A1">
            <v>0</v>
          </cell>
        </row>
      </sheetData>
      <sheetData sheetId="129">
        <row r="1">
          <cell r="A1">
            <v>0</v>
          </cell>
        </row>
      </sheetData>
      <sheetData sheetId="130">
        <row r="1">
          <cell r="A1">
            <v>0</v>
          </cell>
        </row>
      </sheetData>
      <sheetData sheetId="131">
        <row r="1">
          <cell r="A1">
            <v>0</v>
          </cell>
        </row>
      </sheetData>
      <sheetData sheetId="132">
        <row r="1">
          <cell r="A1">
            <v>0</v>
          </cell>
        </row>
      </sheetData>
      <sheetData sheetId="133">
        <row r="1">
          <cell r="A1">
            <v>0</v>
          </cell>
        </row>
      </sheetData>
      <sheetData sheetId="134">
        <row r="1">
          <cell r="A1">
            <v>0</v>
          </cell>
        </row>
      </sheetData>
      <sheetData sheetId="135">
        <row r="1">
          <cell r="A1">
            <v>0</v>
          </cell>
        </row>
      </sheetData>
      <sheetData sheetId="136">
        <row r="1">
          <cell r="A1">
            <v>0</v>
          </cell>
        </row>
      </sheetData>
      <sheetData sheetId="137">
        <row r="1">
          <cell r="A1">
            <v>0</v>
          </cell>
        </row>
      </sheetData>
      <sheetData sheetId="138">
        <row r="1">
          <cell r="A1">
            <v>0</v>
          </cell>
        </row>
      </sheetData>
      <sheetData sheetId="139">
        <row r="1">
          <cell r="A1">
            <v>0</v>
          </cell>
        </row>
      </sheetData>
      <sheetData sheetId="140">
        <row r="1">
          <cell r="A1">
            <v>0</v>
          </cell>
        </row>
      </sheetData>
      <sheetData sheetId="141">
        <row r="1">
          <cell r="A1">
            <v>0</v>
          </cell>
        </row>
      </sheetData>
      <sheetData sheetId="142">
        <row r="1">
          <cell r="A1">
            <v>0</v>
          </cell>
        </row>
      </sheetData>
      <sheetData sheetId="143">
        <row r="1">
          <cell r="A1">
            <v>0</v>
          </cell>
        </row>
      </sheetData>
      <sheetData sheetId="144">
        <row r="1">
          <cell r="A1">
            <v>0</v>
          </cell>
        </row>
      </sheetData>
      <sheetData sheetId="145">
        <row r="1">
          <cell r="A1">
            <v>0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Mvmnt (consolidated)"/>
      <sheetName val="XREF"/>
      <sheetName val="Mvmnt CIP"/>
      <sheetName val="производство"/>
      <sheetName val="ДС МЗК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  <sheetName val="P&amp;L"/>
      <sheetName val="Provisions"/>
      <sheetName val="Disclosure"/>
      <sheetName val="Marché"/>
      <sheetName val="Гр5(о)"/>
      <sheetName val="модель_(н)6"/>
      <sheetName val="модель_(в)6"/>
      <sheetName val="модель_(свод)6"/>
      <sheetName val="нефть_(2)6"/>
      <sheetName val="вода_(2)6"/>
      <sheetName val="свод_(2)6"/>
      <sheetName val="Сырье_и_материалы6"/>
      <sheetName val="Кап__ремонт6"/>
      <sheetName val="Капитализация_(ЗФ)6"/>
      <sheetName val="ЗФ_КР6"/>
      <sheetName val="Тек_ремонт6"/>
      <sheetName val="Технол_расходы6"/>
      <sheetName val="Приложение_связь6"/>
      <sheetName val="Транспорт_грузов6"/>
      <sheetName val="Ком_расходы6"/>
      <sheetName val="подготовка_кадров_26"/>
      <sheetName val="подгот_кадров_36"/>
      <sheetName val="под_кад6"/>
      <sheetName val="Охрана_окр_среды6"/>
      <sheetName val="Исп_природ_сырья6"/>
      <sheetName val="сод__и_лиц__автотр_6"/>
      <sheetName val="Другие_прочие_6"/>
      <sheetName val="Услуги_банков6"/>
      <sheetName val="почтово-канц__расходы6"/>
      <sheetName val="Сод_адм_зданий6"/>
      <sheetName val="юр_конслт_услуги6"/>
      <sheetName val="Социальная_сфера6"/>
      <sheetName val="Расх_на_кул_озд_мер_6"/>
      <sheetName val="Пр__соцвыплаты6"/>
      <sheetName val="Добыча_нефти43"/>
      <sheetName val="поставка_сравн133"/>
      <sheetName val="2_2_ОтклОТМ3"/>
      <sheetName val="1_3_2_ОТМ3"/>
      <sheetName val="6НК-cт_3"/>
      <sheetName val="из_сем3"/>
      <sheetName val="Б_мчас_(П)2"/>
      <sheetName val="д_7_0012"/>
      <sheetName val="Плата_за_загрязнение_3"/>
      <sheetName val="2008_ГСМ3"/>
      <sheetName val="Спр__пласт3"/>
      <sheetName val="Спр__мест3"/>
      <sheetName val="PP&amp;E_mvt_for_20032"/>
      <sheetName val="Ф_№101"/>
      <sheetName val="Cash_flow_2003_PBC2"/>
      <sheetName val="ДС_МЗК"/>
      <sheetName val="9-1"/>
      <sheetName val="4"/>
      <sheetName val="1-1"/>
      <sheetName val="1"/>
      <sheetName val="1 вариант  2009 "/>
      <sheetName val="Movements"/>
      <sheetName val="допущения"/>
      <sheetName val="Конс "/>
      <sheetName val="A-6"/>
      <sheetName val="ПКОП_3_100%"/>
      <sheetName val="ПКОП_2_100%"/>
      <sheetName val="Список документов"/>
      <sheetName val="AHEPS"/>
      <sheetName val="OshHPP"/>
      <sheetName val="BHPP"/>
      <sheetName val="XLR_NoRangeSheet"/>
      <sheetName val="№14"/>
      <sheetName val="field"/>
      <sheetName val="2_2 ОтклОТМ"/>
      <sheetName val="1_3_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  <sheetName val="3НК"/>
      <sheetName val="#ССЫЛКА"/>
      <sheetName val="ЦентрЗатр"/>
      <sheetName val="ЕдИзм"/>
      <sheetName val="Предпр"/>
      <sheetName val="Balance Sheet"/>
      <sheetName val="XREF"/>
      <sheetName val="Disclosure"/>
      <sheetName val="Movement"/>
      <sheetName val="д_7_001"/>
      <sheetName val="из_сем"/>
      <sheetName val="1_вариант__2009_"/>
      <sheetName val="Добыча_нефти4"/>
      <sheetName val="поставка_сравн13"/>
      <sheetName val="Список_документов"/>
      <sheetName val="ДС_МЗК"/>
      <sheetName val="Собственный_капитал"/>
      <sheetName val="Скорректир_РД_месяц_на_20_CF_Ca"/>
      <sheetName val="HKM_RTC_Crude_costs"/>
      <sheetName val="Read_me_first"/>
      <sheetName val="Threshold Table"/>
      <sheetName val="Б.мчас (П)"/>
      <sheetName val="2БО"/>
      <sheetName val="Преискурант"/>
      <sheetName val="1NK"/>
      <sheetName val="факс(2005-20гг.)"/>
      <sheetName val="gas1999"/>
      <sheetName val="год (2)"/>
      <sheetName val=""/>
      <sheetName val="Controls"/>
      <sheetName val="консал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ремонт 25"/>
      <sheetName val="1610"/>
      <sheetName val="1210"/>
      <sheetName val="Hidden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С МЗК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  <sheetName val="5NK "/>
      <sheetName val="Main Page"/>
      <sheetName val="L-1"/>
      <sheetName val="База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Индексы"/>
      <sheetName val="t0_name"/>
      <sheetName val="вознаграждение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Prelim Cost"/>
      <sheetName val="IFRS FS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IS-Cash"/>
      <sheetName val="Loan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Лист 1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.145 рос. исп"/>
      <sheetName val="Отд.расх"/>
      <sheetName val="муз колледж"/>
      <sheetName val="7НК"/>
      <sheetName val="Input TI"/>
      <sheetName val=""/>
      <sheetName val="Б.мчас (П)"/>
      <sheetName val="Макро"/>
      <sheetName val="Технический"/>
      <sheetName val="Настройки"/>
      <sheetName val="ГБ"/>
      <sheetName val="Источник финансирования"/>
      <sheetName val="Месяцы"/>
      <sheetName val="ЭКРБ"/>
      <sheetName val="Способ закупки"/>
      <sheetName val="2_Уст_у_ж.д._тупика"/>
      <sheetName val="амортизация"/>
      <sheetName val="Вариант2,1"/>
      <sheetName val="Цена"/>
      <sheetName val="Strat 1H 2008"/>
      <sheetName val="Datasheet"/>
      <sheetName val="EMPLANM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станции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DONNEES"/>
      <sheetName val="Осн.показ"/>
      <sheetName val="Anlagevermögen"/>
      <sheetName val="L202 - КПСБ"/>
      <sheetName val="объекты обществаКокшетау"/>
      <sheetName val="Фин. пок-ли"/>
      <sheetName val="расш. себестоим."/>
      <sheetName val="расш реал"/>
      <sheetName val="расш ОАР"/>
      <sheetName val="Ф2"/>
      <sheetName val="Ф4"/>
      <sheetName val="CURCURS"/>
      <sheetName val="Loans_out"/>
      <sheetName val="План_ГЗ"/>
      <sheetName val="доходы_и_расходы_"/>
      <sheetName val="B_11"/>
      <sheetName val="C_251"/>
      <sheetName val="A_1001"/>
      <sheetName val="14_1_2_2__Услуги_связи_1"/>
      <sheetName val="расш__себестоим_"/>
      <sheetName val="расш_реал"/>
      <sheetName val="расш_ОАР"/>
      <sheetName val="муз_колледж"/>
      <sheetName val="консалт"/>
      <sheetName val="Sample"/>
      <sheetName val="Свод за 2008г"/>
      <sheetName val="ЦФО"/>
      <sheetName val="наличие_НДС"/>
      <sheetName val="Тип_учета"/>
      <sheetName val="EXR"/>
      <sheetName val="Вход.данные"/>
      <sheetName val="RSOILBAL"/>
      <sheetName val="Все_поԯ_x0000_缀_x0000__x0000__x0000_됀"/>
      <sheetName val="Пром1"/>
      <sheetName val="PP_E mvt for 2003"/>
      <sheetName val="план"/>
      <sheetName val="Сводная по цехам"/>
      <sheetName val="НР"/>
      <sheetName val="ОАР"/>
      <sheetName val="РР"/>
      <sheetName val="Все_по㐀ᕞഀ䞃԰_x0000_缀"/>
      <sheetName val="КОРП-1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12НК"/>
      <sheetName val="MCC"/>
      <sheetName val="22"/>
      <sheetName val="Brand valuation"/>
      <sheetName val="SAPBEXfilters"/>
      <sheetName val="calc"/>
      <sheetName val="[ДБСП_02_ 2002.xls]___Syzdyk_22"/>
      <sheetName val="4НК"/>
      <sheetName val="[ДБСП_02_ 2002.xls]___Syzdykb_2"/>
      <sheetName val="[ДБСП_02_ 2002.xls]___Syzdyk_10"/>
      <sheetName val="[ДБСП_02_ 2002.xls]___Syzdykb_9"/>
      <sheetName val="[ДБСП_02_ 2002.xls]___Syzdykb_3"/>
      <sheetName val="[ДБСП_02_ 2002.xls]___Syzdykb_4"/>
      <sheetName val="[ДБСП_02_ 2002.xls]___Syzdykb_5"/>
      <sheetName val="[ДБСП_02_ 2002.xls]___Syzdykb_6"/>
      <sheetName val="[ДБСП_02_ 2002.xls]___Syzdykb_8"/>
      <sheetName val="[ДБСП_02_ 2002.xls]___Syzdykb_7"/>
      <sheetName val="[ДБСП_02_ 2002.xls]___Syzdyk_11"/>
      <sheetName val="[ДБСП_02_ 2002.xls]___Syzdyk_12"/>
      <sheetName val="Data-in"/>
      <sheetName val="[ДБСП_02_ 2002.xls]___Syzdyk_13"/>
      <sheetName val="[ДБСП_02_ 2002.xls]___Syzdyk_19"/>
      <sheetName val="[ДБСП_02_ 2002.xls]___Syzdyk_18"/>
      <sheetName val="[ДБСП_02_ 2002.xls]___Syzdyk_15"/>
      <sheetName val="[ДБСП_02_ 2002.xls]___Syzdyk_14"/>
      <sheetName val="[ДБСП_02_ 2002.xls]___Syzdyk_16"/>
      <sheetName val="[ДБСП_02_ 2002.xls]___Syzdyk_17"/>
      <sheetName val="Статьи"/>
      <sheetName val="[ДБСП_02_ 2002.xls]___Syzdyk_21"/>
      <sheetName val="[ДБСП_02_ 2002.xls]___Syzdyk_20"/>
      <sheetName val="___Syzdykb_2"/>
      <sheetName val="___Syzdyk_10"/>
      <sheetName val="___Syzdykb_9"/>
      <sheetName val="___Syzdykb_3"/>
      <sheetName val="___Syzdykb_4"/>
      <sheetName val="___Syzdykb_5"/>
      <sheetName val="___Syzdykb_6"/>
      <sheetName val="___Syzdykb_8"/>
      <sheetName val="___Syzdykb_7"/>
      <sheetName val="___Syzdyk_11"/>
      <sheetName val="___Syzdyk_12"/>
      <sheetName val="___Syzdyk_13"/>
      <sheetName val="___Syzdyk_19"/>
      <sheetName val="___Syzdyk_18"/>
      <sheetName val="___Syzdyk_15"/>
      <sheetName val="___Syzdyk_14"/>
      <sheetName val="___Syzdyk_16"/>
      <sheetName val="___Syzdyk_17"/>
      <sheetName val="___Syzdyk_21"/>
      <sheetName val="___Syzdyk_20"/>
      <sheetName val="[ДБСП_02_ 2002.xls]___Syzdyk_23"/>
      <sheetName val="[ДБСП_02_ 2002.xls]___Syzdyk_27"/>
      <sheetName val="[ДБСП_02_ 2002.xls]___Syzdyk_24"/>
      <sheetName val="[ДБСП_02_ 2002.xls]___Syzdyk_25"/>
      <sheetName val="[ДБСП_02_ 2002.xls]___Syzdyk_26"/>
      <sheetName val="[ДБСП_02_ 2002.xls]___Syzdyk_28"/>
      <sheetName val="[ДБСП_02_ 2002.xls]___Syzdyk_29"/>
      <sheetName val="[ДБСП_02_ 2002.xls]___Syzdyk_30"/>
      <sheetName val="[ДБСП_02_ 2002.xls]___Syzdyk_31"/>
      <sheetName val="[ДБСП_02_ 2002.xls]___Syzdyk_32"/>
      <sheetName val="ТитулЛистОтч"/>
      <sheetName val="Все_по/_x0000_瀀G_x0000__x0000_ꀀ"/>
      <sheetName val="Все_по԰_x0000_缀_x0000__x0000__x0000_缀"/>
      <sheetName val="Все_по0_x0000_#_x0000__x0000_ꀀ"/>
      <sheetName val="Все_по0_x0000_Å_x0000__x0000_ꀀ"/>
      <sheetName val="Все_по㐀ᕞഀ䞃԰"/>
      <sheetName val="ДИП проч"/>
      <sheetName val="ДМИР НОВЫЙ"/>
      <sheetName val="ДУП проч"/>
      <sheetName val="Тип пункта плана"/>
      <sheetName val="Все_по԰_x0000_缀_x0000__x0000__x0000_퐀"/>
      <sheetName val="IS"/>
      <sheetName val="Все_по예썘/_x0000_쀀_x001f__x0000_"/>
      <sheetName val="[ДБСП_02_ 2002.xls]___Syzdyk_34"/>
      <sheetName val="[ДБСП_02_ 2002.xls]___Syzdyk_33"/>
      <sheetName val="[ДБСП_02_ 2002.xls]___Syzdyk_39"/>
      <sheetName val="[ДБСП_02_ 2002.xls]___Syzdyk_35"/>
      <sheetName val="[ДБСП_02_ 2002.xls]___Syzdyk_36"/>
      <sheetName val="[ДБСП_02_ 2002.xls]___Syzdyk_37"/>
      <sheetName val="[ДБСП_02_ 2002.xls]___Syzdyk_38"/>
      <sheetName val="данн"/>
      <sheetName val="H"/>
      <sheetName val="2@"/>
      <sheetName val="Презентация"/>
      <sheetName val="Отчет_Компания"/>
      <sheetName val="PLM"/>
      <sheetName val="коммент"/>
      <sheetName val="IB"/>
      <sheetName val="2019"/>
      <sheetName val="PL"/>
      <sheetName val="ББ"/>
      <sheetName val="ДДС"/>
      <sheetName val="Бюджет 2019"/>
      <sheetName val="Бюджет 2020"/>
      <sheetName val="Petroleum"/>
      <sheetName val="Задействованность (%U)"/>
      <sheetName val="Обслуживание (𝑬𝒇)"/>
      <sheetName val="Ремонты (%Rep)"/>
      <sheetName val="Все_по0"/>
      <sheetName val="рев ДФ (св)"/>
      <sheetName val="общ"/>
      <sheetName val="[ДБСП_02_ 2002.xls]___Syzdyk_40"/>
      <sheetName val="[ДБСП_02_ 2002.xls]___Syzdyk_41"/>
      <sheetName val="[ДБСП_02_ 2002.xls]___Syzdyk_42"/>
      <sheetName val="[ДБСП_02_ 2002.xls]___Syzdyk_43"/>
      <sheetName val="[ДБСП_02_ 2002.xls]___Syzdyk_54"/>
      <sheetName val="Input 2"/>
      <sheetName val="[ДБСП_02_ 2002.xls]___Syzdyk_44"/>
      <sheetName val="[ДБСП_02_ 2002.xls]___Syzdyk_45"/>
      <sheetName val="[ДБСП_02_ 2002.xls]___Syzdyk_46"/>
      <sheetName val="[ДБСП_02_ 2002.xls]___Syzdyk_49"/>
      <sheetName val="[ДБСП_02_ 2002.xls]___Syzdyk_47"/>
      <sheetName val="[ДБСП_02_ 2002.xls]___Syzdyk_48"/>
      <sheetName val="[ДБСП_02_ 2002.xls]___Syzdyk_50"/>
      <sheetName val="[ДБСП_02_ 2002.xls]___Syzdyk_51"/>
      <sheetName val="[ДБСП_02_ 2002.xls]___Syzdyk_53"/>
      <sheetName val="[ДБСП_02_ 2002.xls]___Syzdyk_52"/>
      <sheetName val="[ДБСП_02_ 2002.xls]___Syzdyk_55"/>
      <sheetName val="1NK"/>
      <sheetName val="Налоги"/>
      <sheetName val="[ДБСП_02_ 2002.xls]___Syzdyk_56"/>
      <sheetName val="[ДБСП_02_ 2002.xls]___Syzdyk_57"/>
      <sheetName val="[ДБСП_02_ 2002.xls]___Syzdyk_58"/>
      <sheetName val="[ДБСП_02_ 2002.xls]___Syzdyk_59"/>
      <sheetName val="[ДБСП_02_ 2002.xls]___Syzdyk_61"/>
      <sheetName val="[ДБСП_02_ 2002.xls]___Syzdyk_60"/>
      <sheetName val="[ДБСП_02_ 2002.xls]___Syzdyk_62"/>
      <sheetName val="[ДБСП_02_ 2002.xls]___Syzdyk_63"/>
      <sheetName val="[ДБСП_02_ 2002.xls]___Syzdyk_64"/>
      <sheetName val="[ДБСП_02_ 2002.xls]___Syzdyk_65"/>
      <sheetName val="[ДБСП_02_ 2002.xls]___Syzdyk_67"/>
      <sheetName val="[ДБСП_02_ 2002.xls]___Syzdyk_66"/>
      <sheetName val="[ДБСП_02_ 2002.xls]___Syzdyk_69"/>
      <sheetName val="[ДБСП_02_ 2002.xls]___Syzdyk_68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>
        <row r="1">
          <cell r="G1">
            <v>0</v>
          </cell>
        </row>
      </sheetData>
      <sheetData sheetId="58">
        <row r="1">
          <cell r="G1">
            <v>0</v>
          </cell>
        </row>
      </sheetData>
      <sheetData sheetId="59">
        <row r="1">
          <cell r="G1" t="str">
            <v xml:space="preserve"> </v>
          </cell>
        </row>
      </sheetData>
      <sheetData sheetId="60">
        <row r="1">
          <cell r="G1">
            <v>0</v>
          </cell>
        </row>
      </sheetData>
      <sheetData sheetId="61">
        <row r="1">
          <cell r="G1" t="str">
            <v xml:space="preserve"> </v>
          </cell>
        </row>
      </sheetData>
      <sheetData sheetId="62">
        <row r="1">
          <cell r="G1">
            <v>0</v>
          </cell>
        </row>
      </sheetData>
      <sheetData sheetId="63">
        <row r="1">
          <cell r="G1" t="str">
            <v xml:space="preserve"> </v>
          </cell>
        </row>
      </sheetData>
      <sheetData sheetId="64">
        <row r="1">
          <cell r="G1">
            <v>0</v>
          </cell>
        </row>
      </sheetData>
      <sheetData sheetId="65">
        <row r="1">
          <cell r="G1">
            <v>0</v>
          </cell>
        </row>
      </sheetData>
      <sheetData sheetId="66">
        <row r="1">
          <cell r="G1">
            <v>0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>
        <row r="1">
          <cell r="G1">
            <v>0</v>
          </cell>
        </row>
      </sheetData>
      <sheetData sheetId="203"/>
      <sheetData sheetId="204">
        <row r="1">
          <cell r="G1">
            <v>0</v>
          </cell>
        </row>
      </sheetData>
      <sheetData sheetId="205">
        <row r="1">
          <cell r="G1" t="str">
            <v xml:space="preserve"> </v>
          </cell>
        </row>
      </sheetData>
      <sheetData sheetId="206">
        <row r="1">
          <cell r="G1">
            <v>0</v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>
            <v>0</v>
          </cell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>
            <v>0</v>
          </cell>
        </row>
      </sheetData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>
        <row r="1">
          <cell r="G1">
            <v>0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>
            <v>0</v>
          </cell>
        </row>
      </sheetData>
      <sheetData sheetId="300">
        <row r="1">
          <cell r="G1">
            <v>0</v>
          </cell>
        </row>
      </sheetData>
      <sheetData sheetId="301">
        <row r="1">
          <cell r="G1">
            <v>0</v>
          </cell>
        </row>
      </sheetData>
      <sheetData sheetId="302">
        <row r="1">
          <cell r="G1">
            <v>0</v>
          </cell>
        </row>
      </sheetData>
      <sheetData sheetId="303">
        <row r="1">
          <cell r="G1">
            <v>0</v>
          </cell>
        </row>
      </sheetData>
      <sheetData sheetId="304">
        <row r="1">
          <cell r="G1">
            <v>0</v>
          </cell>
        </row>
      </sheetData>
      <sheetData sheetId="305">
        <row r="1">
          <cell r="G1">
            <v>0</v>
          </cell>
        </row>
      </sheetData>
      <sheetData sheetId="306">
        <row r="1">
          <cell r="G1">
            <v>0</v>
          </cell>
        </row>
      </sheetData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>
        <row r="1">
          <cell r="G1" t="str">
            <v/>
          </cell>
        </row>
      </sheetData>
      <sheetData sheetId="571">
        <row r="1">
          <cell r="G1" t="str">
            <v/>
          </cell>
        </row>
      </sheetData>
      <sheetData sheetId="572">
        <row r="1">
          <cell r="G1">
            <v>0</v>
          </cell>
        </row>
      </sheetData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>
        <row r="1">
          <cell r="G1">
            <v>0</v>
          </cell>
        </row>
      </sheetData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>
        <row r="1">
          <cell r="G1">
            <v>0</v>
          </cell>
        </row>
      </sheetData>
      <sheetData sheetId="597">
        <row r="1">
          <cell r="G1" t="str">
            <v xml:space="preserve"> </v>
          </cell>
        </row>
      </sheetData>
      <sheetData sheetId="598">
        <row r="1">
          <cell r="G1">
            <v>0</v>
          </cell>
        </row>
      </sheetData>
      <sheetData sheetId="599">
        <row r="1">
          <cell r="G1">
            <v>0</v>
          </cell>
        </row>
      </sheetData>
      <sheetData sheetId="600">
        <row r="1">
          <cell r="G1" t="str">
            <v/>
          </cell>
        </row>
      </sheetData>
      <sheetData sheetId="601">
        <row r="1">
          <cell r="G1" t="str">
            <v/>
          </cell>
        </row>
      </sheetData>
      <sheetData sheetId="602">
        <row r="1">
          <cell r="G1" t="str">
            <v/>
          </cell>
        </row>
      </sheetData>
      <sheetData sheetId="603">
        <row r="1">
          <cell r="G1" t="str">
            <v/>
          </cell>
        </row>
      </sheetData>
      <sheetData sheetId="604">
        <row r="1">
          <cell r="G1" t="str">
            <v/>
          </cell>
        </row>
      </sheetData>
      <sheetData sheetId="605">
        <row r="1">
          <cell r="G1" t="str">
            <v/>
          </cell>
        </row>
      </sheetData>
      <sheetData sheetId="606">
        <row r="1">
          <cell r="G1" t="str">
            <v/>
          </cell>
        </row>
      </sheetData>
      <sheetData sheetId="607">
        <row r="1">
          <cell r="G1" t="str">
            <v/>
          </cell>
        </row>
      </sheetData>
      <sheetData sheetId="608">
        <row r="1">
          <cell r="G1" t="str">
            <v/>
          </cell>
        </row>
      </sheetData>
      <sheetData sheetId="609"/>
      <sheetData sheetId="610"/>
      <sheetData sheetId="611"/>
      <sheetData sheetId="612"/>
      <sheetData sheetId="613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>
        <row r="1">
          <cell r="G1">
            <v>0</v>
          </cell>
        </row>
      </sheetData>
      <sheetData sheetId="628">
        <row r="1">
          <cell r="G1">
            <v>0</v>
          </cell>
        </row>
      </sheetData>
      <sheetData sheetId="629">
        <row r="1">
          <cell r="G1">
            <v>0</v>
          </cell>
        </row>
      </sheetData>
      <sheetData sheetId="630">
        <row r="1">
          <cell r="G1" t="str">
            <v/>
          </cell>
        </row>
      </sheetData>
      <sheetData sheetId="631">
        <row r="1">
          <cell r="G1" t="str">
            <v/>
          </cell>
        </row>
      </sheetData>
      <sheetData sheetId="632">
        <row r="1">
          <cell r="G1" t="str">
            <v/>
          </cell>
        </row>
      </sheetData>
      <sheetData sheetId="633">
        <row r="1">
          <cell r="G1" t="str">
            <v/>
          </cell>
        </row>
      </sheetData>
      <sheetData sheetId="634">
        <row r="1">
          <cell r="G1" t="str">
            <v/>
          </cell>
        </row>
      </sheetData>
      <sheetData sheetId="635">
        <row r="1">
          <cell r="G1" t="str">
            <v/>
          </cell>
        </row>
      </sheetData>
      <sheetData sheetId="636">
        <row r="1">
          <cell r="G1" t="str">
            <v/>
          </cell>
        </row>
      </sheetData>
      <sheetData sheetId="637">
        <row r="1">
          <cell r="G1" t="str">
            <v/>
          </cell>
        </row>
      </sheetData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 refreshError="1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/>
      <sheetData sheetId="743"/>
      <sheetData sheetId="744"/>
      <sheetData sheetId="745"/>
      <sheetData sheetId="746"/>
      <sheetData sheetId="747"/>
      <sheetData sheetId="748"/>
      <sheetData sheetId="749" refreshError="1"/>
      <sheetData sheetId="750" refreshError="1"/>
      <sheetData sheetId="751" refreshError="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 refreshError="1"/>
      <sheetData sheetId="768" refreshError="1"/>
      <sheetData sheetId="769" refreshError="1"/>
      <sheetData sheetId="770"/>
      <sheetData sheetId="771"/>
      <sheetData sheetId="772"/>
      <sheetData sheetId="773"/>
      <sheetData sheetId="774"/>
      <sheetData sheetId="775" refreshError="1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 refreshError="1"/>
      <sheetData sheetId="788" refreshError="1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Codes"/>
      <sheetName val="std tabel"/>
      <sheetName val="I-Index"/>
      <sheetName val="DATA"/>
      <sheetName val="G-183"/>
      <sheetName val="2008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1"/>
      <sheetName val="modaj"/>
      <sheetName val="Project Detail Inputs"/>
      <sheetName val="inv"/>
      <sheetName val="I KEY INFORMATION"/>
      <sheetName val="VI REVENUE OOD"/>
      <sheetName val="IIb P&amp;L short"/>
      <sheetName val="IV REVENUE ROOMS"/>
      <sheetName val="IV REVENUE  F&amp;B"/>
      <sheetName val="Input"/>
      <sheetName val="Price"/>
      <sheetName val="Уч2"/>
      <sheetName val="Уч1"/>
      <sheetName val="по_статье_бюджета"/>
      <sheetName val="Precalcs"/>
      <sheetName val="油価変動"/>
      <sheetName val="произв_прогр"/>
      <sheetName val="assumptions"/>
      <sheetName val="Securities"/>
      <sheetName val="Paramètres"/>
      <sheetName val="Sheet4"/>
      <sheetName val="B-4"/>
      <sheetName val="FES"/>
      <sheetName val="types"/>
      <sheetName val="Sheet3"/>
      <sheetName val="T_T"/>
      <sheetName val="CNOBARI"/>
      <sheetName val="Dropdown"/>
      <sheetName val="Inputs"/>
      <sheetName val=""/>
      <sheetName val="ВидHFГП"/>
      <sheetName val="ВидNbГП"/>
      <sheetName val="ПП"/>
      <sheetName val="ВидТаГП"/>
      <sheetName val="5r"/>
      <sheetName val="synthgraph DCF"/>
      <sheetName val="Gen Data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>
        <row r="11">
          <cell r="H11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 refreshError="1"/>
      <sheetData sheetId="120"/>
      <sheetData sheetId="12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Т"/>
      <sheetName val="Форма2"/>
      <sheetName val="справка"/>
      <sheetName val="группа"/>
      <sheetName val="Water trucking 2005"/>
      <sheetName val="Ден потоки"/>
      <sheetName val="#REF"/>
      <sheetName val="5NK "/>
      <sheetName val="Титул1"/>
      <sheetName val="флормиро"/>
      <sheetName val="Hidden"/>
      <sheetName val="СписокТЭП"/>
      <sheetName val="цены14"/>
      <sheetName val="Нефть"/>
      <sheetName val="Лист2"/>
      <sheetName val="ДС МЗК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  <sheetName val="DATA-Ambition_COA"/>
      <sheetName val="Б.мчас (П)"/>
      <sheetName val="summary"/>
      <sheetName val="Форма1_(2)"/>
      <sheetName val="Форма7_"/>
      <sheetName val="Добыча_нефти4"/>
      <sheetName val="поставка_сравн13"/>
      <sheetName val="из_сем"/>
      <sheetName val="5NK_"/>
      <sheetName val="д_7_001"/>
      <sheetName val="Текущие_цены"/>
      <sheetName val="ДС_МЗК"/>
      <sheetName val="Форма3_6"/>
      <sheetName val="Ден_потоки"/>
      <sheetName val="Water_trucking_2005"/>
      <sheetName val="МАТЕР_433,452"/>
      <sheetName val="Изменяемые_данные"/>
      <sheetName val="Начисления_процентов"/>
      <sheetName val="январь_2014"/>
      <sheetName val="февраль_2014"/>
      <sheetName val="март_2014"/>
      <sheetName val="апрель_2014"/>
      <sheetName val="май_2014"/>
      <sheetName val="июнь_2014"/>
      <sheetName val="июль_2014"/>
      <sheetName val="август_2014"/>
      <sheetName val="сентябрь_2014"/>
      <sheetName val="ноябрь_2014"/>
      <sheetName val="декабрь_2014"/>
      <sheetName val="февраль_2015"/>
      <sheetName val="март_2015"/>
      <sheetName val="апрель_2015_г"/>
      <sheetName val="май_2015_г_"/>
      <sheetName val="июнь_2015_г_"/>
      <sheetName val="титул_лист_"/>
      <sheetName val="ремонт_25"/>
      <sheetName val="ЛКЗ_и_ЭКЗ"/>
      <sheetName val="Financial_ratios_А3"/>
      <sheetName val="1_411_1"/>
      <sheetName val="измен__формы"/>
      <sheetName val="с 01.08 по 17.10 = 1569 вагонов"/>
      <sheetName val="Const"/>
      <sheetName val="Control"/>
      <sheetName val="б1"/>
      <sheetName val="Фин. пок-ли"/>
      <sheetName val="ИсхД+"/>
      <sheetName val="Нетто3!!!"/>
      <sheetName val="Акколь"/>
      <sheetName val="QUOTE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  <sheetName val="из сем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Loans out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  <sheetName val="Авансы-1"/>
      <sheetName val="ДС МЗК"/>
      <sheetName val="Anlagevermögen"/>
      <sheetName val="ремонт 25"/>
      <sheetName val="пр 6 дох"/>
      <sheetName val="план07"/>
      <sheetName val="План произв-ва (мес.) (бюджет)"/>
      <sheetName val="Официальные курсы"/>
      <sheetName val="АУП командировочные"/>
      <sheetName val="Налоги"/>
      <sheetName val="шкала"/>
      <sheetName val="Касс книга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6НК-cт."/>
      <sheetName val="Гр5(о)"/>
      <sheetName val="AFS"/>
      <sheetName val="Additions testing"/>
      <sheetName val="Movement schedule"/>
      <sheetName val="depreciation testing"/>
      <sheetName val="Ф"/>
      <sheetName val="Собственный капитал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i-index"/>
      <sheetName val="FA Movement "/>
      <sheetName val="1_x0004__x0000__x0007__x0000__x0006__x0000__x000e__x0000_"/>
      <sheetName val="_x0009__x0000_"/>
      <sheetName val=" _x0000_"/>
      <sheetName val="Estimate"/>
      <sheetName val="XLR_NoRangeSheet"/>
      <sheetName val="Макро"/>
      <sheetName val="Займы"/>
      <sheetName val="Анализ"/>
      <sheetName val="Коэффициенты"/>
      <sheetName val="_ССЫЛКА"/>
      <sheetName val="объемы"/>
      <sheetName val="ИзменяемыеДанные"/>
      <sheetName val="14_1_2_2_(Услуги_связи)1"/>
      <sheetName val="14_1_2_2_(Услуги_связи)2"/>
      <sheetName val="Ф4_КБМ+АФ"/>
      <sheetName val="11"/>
      <sheetName val="Register"/>
      <sheetName val="Comp06"/>
      <sheetName val="вход.параметры"/>
      <sheetName val="L-1 Займ БРК инвест цели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ОСВ"/>
      <sheetName val="Add-s test"/>
      <sheetName val="АЗФ"/>
      <sheetName val="АК"/>
      <sheetName val="Актюбе"/>
      <sheetName val="ССГПО"/>
      <sheetName val="2002(v1)"/>
      <sheetName val="май 203"/>
      <sheetName val="Лист6"/>
      <sheetName val="6БО"/>
      <sheetName val="Базовые данные"/>
      <sheetName val="14_1_2_2_(Услуги_связи)3"/>
      <sheetName val="Treatment_Summary"/>
      <sheetName val="14_1_2_2__Услуги_связи_"/>
      <sheetName val="Базовые_данные"/>
      <sheetName val="L-1_Займ_БРК_инвест_цели"/>
      <sheetName val="исп_см_"/>
      <sheetName val="вход_параметры"/>
      <sheetName val="1Утв_ТК__Capex_07_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приложение№3"/>
      <sheetName val="текст"/>
      <sheetName val="филиалы"/>
      <sheetName val="Сводная"/>
      <sheetName val="ФП"/>
      <sheetName val="450 (2)"/>
      <sheetName val="2.8. стр-ра себестоимости"/>
      <sheetName val="ГБ"/>
      <sheetName val="Подразд"/>
      <sheetName val="Спр_ пласт"/>
      <sheetName val="Преискурант"/>
      <sheetName val="план"/>
      <sheetName val="списки"/>
      <sheetName val="сетка"/>
      <sheetName val="ЦЕХА"/>
      <sheetName val="Факт-Бюджет"/>
      <sheetName val="Факт"/>
      <sheetName val="Реализация"/>
      <sheetName val="Евкарпиди "/>
      <sheetName val="без НДС"/>
      <sheetName val="Бюджет-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 refreshError="1"/>
      <sheetData sheetId="637"/>
      <sheetData sheetId="638"/>
      <sheetData sheetId="639" refreshError="1"/>
      <sheetData sheetId="640" refreshError="1"/>
      <sheetData sheetId="64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>
        <row r="13">
          <cell r="C13" t="str">
            <v/>
          </cell>
        </row>
      </sheetData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/>
      <sheetData sheetId="751"/>
      <sheetData sheetId="752"/>
      <sheetData sheetId="753"/>
      <sheetData sheetId="754" refreshError="1"/>
      <sheetData sheetId="7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Treatment Summary"/>
      <sheetName val="7.1"/>
      <sheetName val="Ф4_КБМ+АФ"/>
      <sheetName val="Справочник"/>
      <sheetName val="14_1_2_2__Услуги связи_"/>
      <sheetName val="Пром1"/>
      <sheetName val="Форма3.6"/>
      <sheetName val="Бюджет"/>
      <sheetName val="ЕдИзм"/>
      <sheetName val="Предпр"/>
      <sheetName val="#REF"/>
      <sheetName val="Assumptions"/>
      <sheetName val="Добыча нефти4"/>
      <sheetName val="исп.см."/>
      <sheetName val="  2.3.2"/>
      <sheetName val="11"/>
      <sheetName val="Содержание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справка"/>
      <sheetName val="группа"/>
      <sheetName val="д.7.001"/>
      <sheetName val="приложение№3"/>
      <sheetName val="Prelim Co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по 2007 году план на 2008 год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Лист3"/>
      <sheetName val="точн2"/>
      <sheetName val="июнь"/>
      <sheetName val="май 203"/>
      <sheetName val="Лист6"/>
      <sheetName val="Лист1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исходные данные"/>
      <sheetName val="2.8. стр-ра себестоимости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Sheet1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ная"/>
      <sheetName val="свод"/>
      <sheetName val="Hidden"/>
      <sheetName val="#REF!"/>
      <sheetName val="МАТЕР.433,452"/>
      <sheetName val="ГБ"/>
      <sheetName val="мат расходы"/>
      <sheetName val="Баланс"/>
      <sheetName val="КР материалы"/>
      <sheetName val="Movements"/>
      <sheetName val="план"/>
      <sheetName val="Потребители"/>
      <sheetName val="Блоки"/>
      <sheetName val="класс"/>
      <sheetName val="01-45"/>
      <sheetName val="Спр_ пласт"/>
      <sheetName val="Capex"/>
      <sheetName val="Подразд"/>
      <sheetName val="Sheet2"/>
      <sheetName val="РСза 6-м 2012"/>
      <sheetName val="Dictionaries"/>
      <sheetName val="Преискурант"/>
      <sheetName val=" 2.3.2"/>
      <sheetName val="Sheet5"/>
      <sheetName val="База"/>
      <sheetName val="сброс"/>
      <sheetName val="9-1"/>
      <sheetName val="4"/>
      <sheetName val="1-1"/>
      <sheetName val="1"/>
      <sheetName val="Тарифы"/>
      <sheetName val="Предпосылки"/>
      <sheetName val="IS"/>
      <sheetName val="Форма 18"/>
      <sheetName val="2_2 ОтклОТМ"/>
      <sheetName val="1_3_2 ОТМ"/>
      <sheetName val="ЯНВАРЬ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КАТО"/>
      <sheetName val="ОПГЗ"/>
      <sheetName val="План ГЗ"/>
      <sheetName val="Перем. затр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  <sheetName val="Data"/>
      <sheetName val="Бонды стр.341"/>
      <sheetName val="Остатки по бухучету"/>
      <sheetName val="параметры"/>
      <sheetName val="A-20"/>
      <sheetName val="Авансы-1"/>
      <sheetName val="Тарифы и цены "/>
      <sheetName val="pp&amp;e mvt for 2003"/>
      <sheetName val="2.2 ОтклОТМ"/>
      <sheetName val="1.3.2 ОТМ"/>
      <sheetName val="29"/>
      <sheetName val="22"/>
      <sheetName val="UNITPRICES"/>
      <sheetName val="константы"/>
      <sheetName val="Финпоки1"/>
      <sheetName val="янв 07"/>
      <sheetName val="Информация по введенным добываю"/>
      <sheetName val="общ"/>
      <sheetName val="Лист2"/>
      <sheetName val="финпл "/>
      <sheetName val="макропоказ"/>
      <sheetName val="3а"/>
      <sheetName val="4а"/>
      <sheetName val="5"/>
      <sheetName val="Налоги на транспорт"/>
      <sheetName val="ПО НОВОМУ ШТАТНОМУ"/>
      <sheetName val="34-143"/>
      <sheetName val="PYTB"/>
      <sheetName val="101"/>
      <sheetName val="КОРП-1"/>
      <sheetName val="ковер"/>
      <sheetName val="СПгнг"/>
      <sheetName val="ИнвестицииСвод"/>
      <sheetName val="План закупок 2012"/>
      <sheetName val="общ.фонд  "/>
      <sheetName val="собственный капитал"/>
      <sheetName val="потр"/>
      <sheetName val="СН"/>
      <sheetName val="ДОУП_111-2_1405"/>
      <sheetName val="ДОУП_111-2_1405,,"/>
      <sheetName val="Лист4"/>
      <sheetName val="бензин по авто"/>
      <sheetName val="Др адм"/>
      <sheetName val="Осн.ср-ва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 refreshError="1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СПгнг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Prelim Cost"/>
      <sheetName val="#ССЫЛКА"/>
      <sheetName val="бартер"/>
      <sheetName val="Сверка"/>
      <sheetName val="1 класс"/>
      <sheetName val="2 класс"/>
      <sheetName val="3 класс"/>
      <sheetName val="4 класс"/>
      <sheetName val="5 класс"/>
      <sheetName val="Штатное 2012-2015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Сеть"/>
      <sheetName val="общие данные"/>
      <sheetName val="смета"/>
      <sheetName val="табель"/>
      <sheetName val="FES"/>
      <sheetName val="Loans out"/>
      <sheetName val="МодельППП (Свод)"/>
      <sheetName val="Форма1"/>
      <sheetName val="14.1.2.2.(Услуги связи)"/>
      <sheetName val="10 БО (kzt)"/>
      <sheetName val="Баланс"/>
      <sheetName val="Бюджет"/>
      <sheetName val="Лист1"/>
      <sheetName val="2_2_ОтклОТМ"/>
      <sheetName val="1_3_2_ОТМ"/>
      <sheetName val="1кв. "/>
      <sheetName val="2кв."/>
      <sheetName val="Потребители"/>
      <sheetName val="Блоки"/>
      <sheetName val="Sheet5"/>
      <sheetName val="Cash flow 2011"/>
      <sheetName val="VLOOKUP"/>
      <sheetName val="INPUTMASTER"/>
      <sheetName val="КБ"/>
      <sheetName val="Способ закупки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отделы"/>
      <sheetName val="MATRIX_DA_10"/>
      <sheetName val="list"/>
      <sheetName val="АТиК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Приложение 7 (ЕНП)"/>
      <sheetName val="Гр5(о)"/>
      <sheetName val="УУ 9 мес.2014"/>
      <sheetName val="потр"/>
      <sheetName val="СН"/>
      <sheetName val="Направления обучения"/>
      <sheetName val="BS new"/>
      <sheetName val="сортамент"/>
      <sheetName val="WBS elements RS-v.02A"/>
      <sheetName val="Balance Sheet"/>
      <sheetName val="Sales F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  <sheetName val="Заполните"/>
      <sheetName val="План"/>
      <sheetName val="Факт"/>
      <sheetName val="Лист5"/>
      <sheetName val="глина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Прайс 2005"/>
      <sheetName val="Лист3"/>
      <sheetName val="точн2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Спецификация"/>
      <sheetName val="Лв 1715 (сб)"/>
      <sheetName val="ОП_свод"/>
      <sheetName val="Осн. пара"/>
      <sheetName val="шкала"/>
      <sheetName val="ДД"/>
      <sheetName val="Затраты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  <sheetName val="Дефл"/>
      <sheetName val="Sheet2"/>
      <sheetName val="2003 (215862 тн)"/>
      <sheetName val="Содержание"/>
      <sheetName val="NOV"/>
      <sheetName val="конфир"/>
      <sheetName val="IS"/>
      <sheetName val="таблица"/>
      <sheetName val="Астана рус"/>
      <sheetName val="Алматы рус"/>
      <sheetName val="Data-in"/>
      <sheetName val="консалт"/>
      <sheetName val="Проект"/>
      <sheetName val="ati"/>
      <sheetName val="I1"/>
      <sheetName val="I2"/>
      <sheetName val="Dictionaries"/>
      <sheetName val="по 2007 году план на 2008 год"/>
      <sheetName val="ПО НОВОМУ ШТАТНОМУ"/>
      <sheetName val="100 159 -полигр ус (2)"/>
      <sheetName val="хозтов"/>
      <sheetName val="Статьи"/>
      <sheetName val="Выбор"/>
      <sheetName val="Апрель"/>
      <sheetName val="Сентябрь"/>
      <sheetName val="Ноябрь"/>
      <sheetName val="Квартал"/>
      <sheetName val="Июль"/>
      <sheetName val="Март"/>
      <sheetName val="Июнь"/>
      <sheetName val="МТ_CapexDepreciation"/>
      <sheetName val="МУНАЙТАС L-1"/>
      <sheetName val="класс"/>
      <sheetName val="Scenar"/>
      <sheetName val="К сущ"/>
      <sheetName val="КВЛ ЦТТ и СТ"/>
      <sheetName val="Ком плат"/>
      <sheetName val="список"/>
      <sheetName val="Quots"/>
      <sheetName val="fa movement kyrg"/>
      <sheetName val="P&amp;L"/>
      <sheetName val="Provisions"/>
      <sheetName val="2010"/>
      <sheetName val="Налоги (ФД)2013"/>
      <sheetName val="расчет налогов тр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3">
          <cell r="A3">
            <v>1</v>
          </cell>
        </row>
      </sheetData>
      <sheetData sheetId="224">
        <row r="3">
          <cell r="A3">
            <v>1</v>
          </cell>
        </row>
      </sheetData>
      <sheetData sheetId="225">
        <row r="3">
          <cell r="A3">
            <v>1</v>
          </cell>
        </row>
      </sheetData>
      <sheetData sheetId="226">
        <row r="3">
          <cell r="A3">
            <v>1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>
        <row r="3">
          <cell r="A3">
            <v>1</v>
          </cell>
        </row>
      </sheetData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/>
      <sheetData sheetId="441" refreshError="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ID-06"/>
      <sheetName val="СПгнг"/>
      <sheetName val="группа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Отпуск продукции"/>
      <sheetName val="#REF"/>
      <sheetName val="1NK"/>
      <sheetName val="класс"/>
      <sheetName val="Об-я св-а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Способ закупки"/>
      <sheetName val="ЕдИзм"/>
      <sheetName val="Предпр"/>
      <sheetName val="табель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Data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баки _2_"/>
      <sheetName val="ИД"/>
      <sheetName val="Prelim Cost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  <sheetName val="План произв-ва (мес.) (бюджет)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персонала"/>
      <sheetName val="ремонт 25"/>
      <sheetName val="пр 6 дох"/>
      <sheetName val="Касс книга"/>
      <sheetName val="_x0000__x0003__x0000__x0004__x0000_"/>
      <sheetName val="_x0000_ _x0000_"/>
      <sheetName val="_x0000__x0009__x0000_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Ф"/>
      <sheetName val="Собственный капитал"/>
      <sheetName val="план07"/>
      <sheetName val="Налоги"/>
      <sheetName val="шкала"/>
      <sheetName val="Официальные курсы"/>
      <sheetName val="распределение модели"/>
      <sheetName val="I1"/>
      <sheetName val="I2"/>
      <sheetName val="цхл 2004"/>
      <sheetName val="список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сетка"/>
      <sheetName val="ЭКРБ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  <sheetName val="Project Detail Inputs"/>
      <sheetName val="years 1-3 by month"/>
      <sheetName val="600000"/>
      <sheetName val="700000"/>
      <sheetName val="700000 (общая)"/>
      <sheetName val="610000-783000"/>
      <sheetName val="Общий"/>
      <sheetName val="пробег м расх"/>
      <sheetName val="пробмч по город"/>
      <sheetName val="янв (2)"/>
      <sheetName val="Список документов"/>
      <sheetName val="исп_см_"/>
      <sheetName val="ремонт_25"/>
      <sheetName val="пр_6_дох"/>
      <sheetName val="Касс_книга"/>
      <sheetName val="ремон "/>
      <sheetName val="Utility"/>
      <sheetName val="ремон_x0009_"/>
      <sheetName val="Анализ"/>
      <sheetName val="Коэффициенты"/>
      <sheetName val="_ССЫЛКА"/>
      <sheetName val="объемы"/>
      <sheetName val="ИзменяемыеДанные"/>
      <sheetName val="14_1_2_2_(Услуги_связи)1"/>
      <sheetName val="14_1_2_2_(Услуги_связи)2"/>
      <sheetName val="Ф4_КБМ+АФ"/>
      <sheetName val="11"/>
      <sheetName val="Register"/>
      <sheetName val="Comp06"/>
      <sheetName val="Займы"/>
      <sheetName val="вход.параметры"/>
      <sheetName val="L-1 Займ БРК инвест цели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ОСВ"/>
      <sheetName val="Add-s test"/>
      <sheetName val="АЗФ"/>
      <sheetName val="АК"/>
      <sheetName val="Актюбе"/>
      <sheetName val="ССГПО"/>
      <sheetName val="2002(v1)"/>
      <sheetName val="AFS"/>
      <sheetName val="май 203"/>
      <sheetName val="Лист6"/>
      <sheetName val="6БО"/>
      <sheetName val="Базовые данные"/>
      <sheetName val="14_1_2_2_(Услуги_связи)3"/>
      <sheetName val="Treatment_Summary"/>
      <sheetName val="14_1_2_2__Услуги_связи_"/>
      <sheetName val="Базовые_данные"/>
      <sheetName val="L-1_Займ_БРК_инвест_цели"/>
      <sheetName val="вход_параметры"/>
      <sheetName val="1Утв_ТК__Capex_07_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Add-s_test"/>
      <sheetName val="точн2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приложение№3"/>
      <sheetName val="общие данные"/>
      <sheetName val="отделы"/>
      <sheetName val="текст"/>
      <sheetName val="филиалы"/>
      <sheetName val="Макро"/>
      <sheetName val="Сводная"/>
      <sheetName val="ФП"/>
      <sheetName val="450 (2)"/>
      <sheetName val="Гр5(о)"/>
      <sheetName val="2.8. стр-ра себестоимости"/>
      <sheetName val="ГБ"/>
      <sheetName val="Подразд"/>
      <sheetName val="Спр_ пласт"/>
      <sheetName val="Преискурант"/>
      <sheetName val="план"/>
      <sheetName val="списки"/>
      <sheetName val="ЦЕХА"/>
      <sheetName val="Приложение 7 (ЕНП)"/>
      <sheetName val="ДС МЗК"/>
      <sheetName val="Anlagevermögen"/>
      <sheetName val="name"/>
      <sheetName val="Sample"/>
      <sheetName val="Свод за 2008г"/>
      <sheetName val="Справочник 2601"/>
      <sheetName val="_x0003__x0004_"/>
      <sheetName val="07_Расчет ПО и оборуд. (сводно)"/>
      <sheetName val="s"/>
      <sheetName val="К су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/>
      <sheetData sheetId="397" refreshError="1"/>
      <sheetData sheetId="398" refreshError="1"/>
      <sheetData sheetId="399" refreshError="1"/>
      <sheetData sheetId="400" refreshError="1"/>
      <sheetData sheetId="40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/>
      <sheetData sheetId="727"/>
      <sheetData sheetId="728"/>
      <sheetData sheetId="729"/>
      <sheetData sheetId="730" refreshError="1"/>
      <sheetData sheetId="731"/>
      <sheetData sheetId="732" refreshError="1"/>
      <sheetData sheetId="733" refreshError="1"/>
      <sheetData sheetId="734">
        <row r="13">
          <cell r="C13" t="str">
            <v/>
          </cell>
        </row>
      </sheetData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ниигкр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  <sheetName val="60701"/>
      <sheetName val="Движение ОС"/>
      <sheetName val="#REF!"/>
      <sheetName val="\USER\MANAT\CREDITY\REGION\ARHI"/>
      <sheetName val="N-200.1"/>
      <sheetName val="N-500.1"/>
      <sheetName val="depreciation testing"/>
      <sheetName val="PV-date"/>
      <sheetName val="8210.09"/>
      <sheetName val="ОС и ИН (120)"/>
      <sheetName val="технический-НЕ УДАЛЯТЬ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  <sheetName val="Code Trans"/>
      <sheetName val="Haul cons"/>
      <sheetName val="\A\USER\MANAT\CREDITY\REGION\AR"/>
      <sheetName val="1. Ввод"/>
      <sheetName val="мэпп2"/>
      <sheetName val="Исходные"/>
      <sheetName val="Hidden"/>
      <sheetName val=""/>
      <sheetName val="Mine Gen"/>
      <sheetName val="Экспл_ запасы"/>
      <sheetName val="Пром_ запасы"/>
      <sheetName val="__KZWKHASENOVGA_aws_Documents a"/>
      <sheetName val="PDC_Worksheet"/>
      <sheetName val="ао"/>
      <sheetName val="Debt"/>
      <sheetName val="1 (2)"/>
      <sheetName val="Ставки"/>
      <sheetName val="Баланс"/>
      <sheetName val="Тип обучения"/>
      <sheetName val="B-4"/>
      <sheetName val="1.401.2"/>
      <sheetName val="АНАЛИТ"/>
      <sheetName val="O10.2_VAT on advances"/>
      <sheetName val="O18 PIT"/>
      <sheetName val="Списки"/>
      <sheetName val="Перечень данных"/>
      <sheetName val="Q6_Interest recalc"/>
      <sheetName val="Data"/>
      <sheetName val="Face"/>
      <sheetName val="MAIN"/>
      <sheetName val="авансы выданные-1"/>
      <sheetName val="Деб-1"/>
      <sheetName val="ППД"/>
      <sheetName val="райхан"/>
      <sheetName val="тбд"/>
      <sheetName val="сетка"/>
      <sheetName val="пробег м расх"/>
      <sheetName val="пробмч по город"/>
      <sheetName val="Справочник 2601"/>
      <sheetName val="Sheet2"/>
      <sheetName val="Лист3"/>
      <sheetName val="Нефть"/>
      <sheetName val="13 NGDO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форм ФО "/>
      <sheetName val="Ф1"/>
      <sheetName val="Ф2"/>
      <sheetName val="Ф3"/>
      <sheetName val="Ф4"/>
      <sheetName val="Ф2 (IAS18)"/>
      <sheetName val="5"/>
      <sheetName val="15"/>
      <sheetName val="16 "/>
      <sheetName val="17"/>
      <sheetName val="19"/>
      <sheetName val="20"/>
      <sheetName val="21"/>
      <sheetName val="27"/>
      <sheetName val="29"/>
      <sheetName val="30"/>
      <sheetName val="31"/>
      <sheetName val="33"/>
      <sheetName val="33-1"/>
      <sheetName val="34"/>
      <sheetName val="35"/>
      <sheetName val="35-1"/>
      <sheetName val="37"/>
      <sheetName val="37-1"/>
      <sheetName val="38"/>
      <sheetName val="39"/>
      <sheetName val="40"/>
      <sheetName val="41 "/>
      <sheetName val="42 "/>
      <sheetName val="43"/>
      <sheetName val="44 "/>
      <sheetName val="45 "/>
      <sheetName val="46 "/>
      <sheetName val="47 "/>
      <sheetName val="48 "/>
      <sheetName val="49"/>
      <sheetName val="49-1"/>
      <sheetName val="50 "/>
      <sheetName val="51"/>
      <sheetName val="53"/>
      <sheetName val="54"/>
      <sheetName val="56 (2)"/>
      <sheetName val="56"/>
      <sheetName val="59"/>
      <sheetName val="62"/>
      <sheetName val="63"/>
      <sheetName val="64"/>
      <sheetName val="66"/>
      <sheetName val="80"/>
      <sheetName val="TP_МСФО15"/>
      <sheetName val="IFRS16"/>
      <sheetName val="Лист1"/>
      <sheetName val="ТР_МСФО15заполненный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>
        <row r="2506">
          <cell r="H2506">
            <v>7102828.9999999925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U-3"/>
      <sheetName val="U-4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Actuals Input"/>
      <sheetName val="U4.100 711"/>
      <sheetName val="Статьи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A-20"/>
      <sheetName val="2210900-Aug"/>
      <sheetName val="расшиф процентов (2)"/>
      <sheetName val="Gas1999"/>
      <sheetName val="DATA"/>
      <sheetName val="Содержание"/>
      <sheetName val=""/>
      <sheetName val="Prelim Cost"/>
      <sheetName val="CamKum Prod"/>
      <sheetName val="2БО"/>
      <sheetName val="map_nat"/>
      <sheetName val="map_RPG"/>
      <sheetName val="Параметры"/>
      <sheetName val="1"/>
      <sheetName val="Ac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Prelim_Cost"/>
      <sheetName val="Расчет_Ин"/>
      <sheetName val="std_tabel"/>
      <sheetName val="Info"/>
      <sheetName val="CamKum_Prod"/>
      <sheetName val="Tabeller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406EF-1CE5-445D-9852-6AD886AF2177}">
  <sheetPr>
    <pageSetUpPr fitToPage="1"/>
  </sheetPr>
  <dimension ref="A1:H152"/>
  <sheetViews>
    <sheetView zoomScale="80" zoomScaleNormal="80" workbookViewId="0">
      <selection activeCell="H41" sqref="H41"/>
    </sheetView>
  </sheetViews>
  <sheetFormatPr defaultColWidth="9.42578125" defaultRowHeight="12.75" outlineLevelRow="2" x14ac:dyDescent="0.2"/>
  <cols>
    <col min="1" max="1" width="85.42578125" style="1" customWidth="1"/>
    <col min="2" max="2" width="9.85546875" style="2" customWidth="1"/>
    <col min="3" max="3" width="21.42578125" style="3" customWidth="1"/>
    <col min="4" max="4" width="24" style="9" customWidth="1"/>
    <col min="5" max="5" width="13.42578125" style="5" bestFit="1" customWidth="1"/>
    <col min="6" max="6" width="13.85546875" style="5" customWidth="1"/>
    <col min="7" max="7" width="9.42578125" style="2"/>
    <col min="8" max="8" width="16.42578125" style="179" bestFit="1" customWidth="1"/>
    <col min="9" max="9" width="19.42578125" style="2" customWidth="1"/>
    <col min="10" max="16384" width="9.42578125" style="2"/>
  </cols>
  <sheetData>
    <row r="1" spans="1:4" x14ac:dyDescent="0.2">
      <c r="D1" s="4" t="s">
        <v>0</v>
      </c>
    </row>
    <row r="2" spans="1:4" x14ac:dyDescent="0.2">
      <c r="D2" s="4" t="s">
        <v>1</v>
      </c>
    </row>
    <row r="3" spans="1:4" x14ac:dyDescent="0.2">
      <c r="D3" s="4" t="s">
        <v>2</v>
      </c>
    </row>
    <row r="4" spans="1:4" x14ac:dyDescent="0.2">
      <c r="C4" s="6"/>
      <c r="D4" s="7"/>
    </row>
    <row r="5" spans="1:4" x14ac:dyDescent="0.2">
      <c r="C5" s="6"/>
      <c r="D5" s="7" t="s">
        <v>3</v>
      </c>
    </row>
    <row r="6" spans="1:4" x14ac:dyDescent="0.2">
      <c r="C6" s="6"/>
      <c r="D6" s="7" t="s">
        <v>4</v>
      </c>
    </row>
    <row r="7" spans="1:4" x14ac:dyDescent="0.2">
      <c r="C7" s="6"/>
      <c r="D7" s="7" t="s">
        <v>5</v>
      </c>
    </row>
    <row r="8" spans="1:4" x14ac:dyDescent="0.2">
      <c r="C8" s="6"/>
      <c r="D8" s="7"/>
    </row>
    <row r="9" spans="1:4" x14ac:dyDescent="0.2">
      <c r="C9" s="6"/>
      <c r="D9" s="7" t="s">
        <v>6</v>
      </c>
    </row>
    <row r="10" spans="1:4" x14ac:dyDescent="0.2">
      <c r="A10" s="1" t="s">
        <v>7</v>
      </c>
      <c r="C10" s="8" t="s">
        <v>8</v>
      </c>
    </row>
    <row r="11" spans="1:4" ht="63.75" x14ac:dyDescent="0.2">
      <c r="A11" s="1" t="s">
        <v>9</v>
      </c>
      <c r="C11" s="10" t="s">
        <v>10</v>
      </c>
    </row>
    <row r="12" spans="1:4" x14ac:dyDescent="0.2">
      <c r="A12" s="1" t="s">
        <v>11</v>
      </c>
      <c r="C12" s="8" t="s">
        <v>12</v>
      </c>
    </row>
    <row r="13" spans="1:4" x14ac:dyDescent="0.2">
      <c r="A13" s="1" t="s">
        <v>13</v>
      </c>
      <c r="C13" s="8" t="s">
        <v>14</v>
      </c>
    </row>
    <row r="14" spans="1:4" x14ac:dyDescent="0.2">
      <c r="A14" s="1" t="s">
        <v>15</v>
      </c>
      <c r="C14" s="8" t="s">
        <v>16</v>
      </c>
    </row>
    <row r="15" spans="1:4" x14ac:dyDescent="0.2">
      <c r="A15" s="1" t="s">
        <v>17</v>
      </c>
      <c r="C15" s="11">
        <v>3893</v>
      </c>
    </row>
    <row r="16" spans="1:4" x14ac:dyDescent="0.2">
      <c r="A16" s="1" t="s">
        <v>18</v>
      </c>
      <c r="C16" s="8" t="s">
        <v>19</v>
      </c>
    </row>
    <row r="17" spans="1:8" ht="40.700000000000003" customHeight="1" x14ac:dyDescent="0.2">
      <c r="A17" s="1" t="s">
        <v>20</v>
      </c>
      <c r="C17" s="10" t="s">
        <v>21</v>
      </c>
    </row>
    <row r="18" spans="1:8" x14ac:dyDescent="0.2">
      <c r="C18" s="8"/>
    </row>
    <row r="19" spans="1:8" x14ac:dyDescent="0.2">
      <c r="A19" s="12" t="s">
        <v>22</v>
      </c>
      <c r="B19" s="13"/>
      <c r="C19" s="13"/>
      <c r="D19" s="13"/>
    </row>
    <row r="20" spans="1:8" x14ac:dyDescent="0.2">
      <c r="A20" s="12" t="s">
        <v>23</v>
      </c>
      <c r="B20" s="14"/>
      <c r="C20" s="15">
        <v>45473</v>
      </c>
      <c r="D20" s="14"/>
    </row>
    <row r="21" spans="1:8" x14ac:dyDescent="0.2">
      <c r="A21" s="16"/>
      <c r="B21" s="17"/>
      <c r="C21" s="17"/>
      <c r="D21" s="18" t="s">
        <v>24</v>
      </c>
    </row>
    <row r="22" spans="1:8" s="20" customFormat="1" ht="25.5" customHeight="1" x14ac:dyDescent="0.25">
      <c r="A22" s="185" t="s">
        <v>25</v>
      </c>
      <c r="B22" s="185" t="s">
        <v>26</v>
      </c>
      <c r="C22" s="185" t="s">
        <v>27</v>
      </c>
      <c r="D22" s="185" t="s">
        <v>28</v>
      </c>
      <c r="E22" s="19"/>
      <c r="F22" s="19"/>
      <c r="H22" s="180"/>
    </row>
    <row r="23" spans="1:8" s="20" customFormat="1" x14ac:dyDescent="0.25">
      <c r="A23" s="185"/>
      <c r="B23" s="185"/>
      <c r="C23" s="185"/>
      <c r="D23" s="185"/>
      <c r="E23" s="19"/>
      <c r="F23" s="19"/>
      <c r="H23" s="180"/>
    </row>
    <row r="24" spans="1:8" s="25" customFormat="1" x14ac:dyDescent="0.2">
      <c r="A24" s="21" t="s">
        <v>29</v>
      </c>
      <c r="B24" s="22"/>
      <c r="C24" s="23"/>
      <c r="D24" s="23"/>
      <c r="E24" s="24"/>
      <c r="F24" s="24"/>
      <c r="H24" s="181"/>
    </row>
    <row r="25" spans="1:8" x14ac:dyDescent="0.2">
      <c r="A25" s="26" t="s">
        <v>30</v>
      </c>
      <c r="B25" s="27" t="s">
        <v>31</v>
      </c>
      <c r="C25" s="28">
        <v>10539817</v>
      </c>
      <c r="D25" s="28">
        <v>17752691</v>
      </c>
    </row>
    <row r="26" spans="1:8" ht="39.200000000000003" customHeight="1" x14ac:dyDescent="0.2">
      <c r="A26" s="26" t="s">
        <v>32</v>
      </c>
      <c r="B26" s="27" t="s">
        <v>33</v>
      </c>
      <c r="C26" s="29">
        <f>SUM(C27:C31)</f>
        <v>277837</v>
      </c>
      <c r="D26" s="29">
        <f>SUM(D27:D31)</f>
        <v>172166</v>
      </c>
    </row>
    <row r="27" spans="1:8" outlineLevel="1" x14ac:dyDescent="0.2">
      <c r="A27" s="26" t="s">
        <v>34</v>
      </c>
      <c r="B27" s="27"/>
      <c r="C27" s="29"/>
      <c r="D27" s="29"/>
    </row>
    <row r="28" spans="1:8" outlineLevel="1" x14ac:dyDescent="0.2">
      <c r="A28" s="26" t="s">
        <v>35</v>
      </c>
      <c r="B28" s="27"/>
      <c r="C28" s="29">
        <v>185782</v>
      </c>
      <c r="D28" s="29">
        <v>96378</v>
      </c>
    </row>
    <row r="29" spans="1:8" outlineLevel="1" x14ac:dyDescent="0.2">
      <c r="A29" s="26" t="s">
        <v>36</v>
      </c>
      <c r="B29" s="27"/>
      <c r="C29" s="29"/>
      <c r="D29" s="29">
        <v>0</v>
      </c>
    </row>
    <row r="30" spans="1:8" outlineLevel="1" x14ac:dyDescent="0.2">
      <c r="A30" s="26" t="s">
        <v>37</v>
      </c>
      <c r="B30" s="27"/>
      <c r="C30" s="29">
        <v>89618</v>
      </c>
      <c r="D30" s="29">
        <v>75065</v>
      </c>
    </row>
    <row r="31" spans="1:8" outlineLevel="1" x14ac:dyDescent="0.2">
      <c r="A31" s="26" t="s">
        <v>38</v>
      </c>
      <c r="B31" s="27"/>
      <c r="C31" s="29">
        <v>2437</v>
      </c>
      <c r="D31" s="29">
        <v>723</v>
      </c>
    </row>
    <row r="32" spans="1:8" ht="25.5" x14ac:dyDescent="0.2">
      <c r="A32" s="26" t="s">
        <v>39</v>
      </c>
      <c r="B32" s="27" t="s">
        <v>40</v>
      </c>
      <c r="C32" s="29"/>
      <c r="D32" s="29"/>
    </row>
    <row r="33" spans="1:8" x14ac:dyDescent="0.2">
      <c r="A33" s="26" t="s">
        <v>41</v>
      </c>
      <c r="B33" s="27" t="s">
        <v>42</v>
      </c>
      <c r="C33" s="29"/>
      <c r="D33" s="29"/>
    </row>
    <row r="34" spans="1:8" x14ac:dyDescent="0.2">
      <c r="A34" s="26" t="s">
        <v>43</v>
      </c>
      <c r="B34" s="27" t="s">
        <v>44</v>
      </c>
      <c r="C34" s="29"/>
      <c r="D34" s="29"/>
    </row>
    <row r="35" spans="1:8" x14ac:dyDescent="0.2">
      <c r="A35" s="26" t="s">
        <v>45</v>
      </c>
      <c r="B35" s="27" t="s">
        <v>46</v>
      </c>
      <c r="C35" s="30"/>
      <c r="D35" s="30"/>
    </row>
    <row r="36" spans="1:8" x14ac:dyDescent="0.2">
      <c r="A36" s="26" t="s">
        <v>47</v>
      </c>
      <c r="B36" s="27" t="s">
        <v>48</v>
      </c>
      <c r="C36" s="31">
        <f>SUM(C37:C38)</f>
        <v>10767697</v>
      </c>
      <c r="D36" s="31">
        <f>SUM(D37:D38)</f>
        <v>7927037</v>
      </c>
    </row>
    <row r="37" spans="1:8" s="36" customFormat="1" outlineLevel="1" x14ac:dyDescent="0.2">
      <c r="A37" s="32" t="s">
        <v>49</v>
      </c>
      <c r="B37" s="33"/>
      <c r="C37" s="34">
        <v>10759088</v>
      </c>
      <c r="D37" s="34">
        <v>7872650</v>
      </c>
      <c r="E37" s="35"/>
      <c r="F37" s="35"/>
      <c r="H37" s="182"/>
    </row>
    <row r="38" spans="1:8" s="36" customFormat="1" outlineLevel="1" x14ac:dyDescent="0.2">
      <c r="A38" s="32" t="s">
        <v>50</v>
      </c>
      <c r="B38" s="33"/>
      <c r="C38" s="34">
        <v>8609</v>
      </c>
      <c r="D38" s="34">
        <v>54387</v>
      </c>
      <c r="E38" s="35"/>
      <c r="F38" s="35"/>
      <c r="H38" s="182"/>
    </row>
    <row r="39" spans="1:8" x14ac:dyDescent="0.2">
      <c r="A39" s="26" t="s">
        <v>51</v>
      </c>
      <c r="B39" s="27" t="s">
        <v>52</v>
      </c>
      <c r="C39" s="29">
        <v>49783</v>
      </c>
      <c r="D39" s="29">
        <v>44829</v>
      </c>
      <c r="E39" s="35"/>
      <c r="F39" s="35"/>
    </row>
    <row r="40" spans="1:8" x14ac:dyDescent="0.2">
      <c r="A40" s="26" t="s">
        <v>53</v>
      </c>
      <c r="B40" s="27" t="s">
        <v>54</v>
      </c>
      <c r="C40" s="29"/>
      <c r="D40" s="29"/>
      <c r="E40" s="35"/>
      <c r="F40" s="35"/>
    </row>
    <row r="41" spans="1:8" x14ac:dyDescent="0.2">
      <c r="A41" s="26" t="s">
        <v>55</v>
      </c>
      <c r="B41" s="27" t="s">
        <v>56</v>
      </c>
      <c r="C41" s="29">
        <v>2862950</v>
      </c>
      <c r="D41" s="29">
        <v>3716089</v>
      </c>
      <c r="E41" s="35"/>
      <c r="F41" s="35"/>
    </row>
    <row r="42" spans="1:8" x14ac:dyDescent="0.2">
      <c r="A42" s="26" t="s">
        <v>57</v>
      </c>
      <c r="B42" s="37" t="s">
        <v>58</v>
      </c>
      <c r="C42" s="29">
        <v>39696455</v>
      </c>
      <c r="D42" s="29">
        <v>35532073</v>
      </c>
    </row>
    <row r="43" spans="1:8" x14ac:dyDescent="0.2">
      <c r="A43" s="26" t="s">
        <v>59</v>
      </c>
      <c r="B43" s="37" t="s">
        <v>60</v>
      </c>
      <c r="C43" s="29"/>
      <c r="D43" s="29"/>
    </row>
    <row r="44" spans="1:8" x14ac:dyDescent="0.2">
      <c r="A44" s="26" t="s">
        <v>61</v>
      </c>
      <c r="B44" s="37" t="s">
        <v>62</v>
      </c>
      <c r="C44" s="29">
        <f>SUM(C45:C46)</f>
        <v>8932891</v>
      </c>
      <c r="D44" s="29">
        <f>SUM(D45:D46)</f>
        <v>6344141</v>
      </c>
      <c r="G44" s="36"/>
    </row>
    <row r="45" spans="1:8" x14ac:dyDescent="0.2">
      <c r="A45" s="26" t="s">
        <v>63</v>
      </c>
      <c r="B45" s="37"/>
      <c r="C45" s="29">
        <v>2892958</v>
      </c>
      <c r="D45" s="29">
        <v>1295528</v>
      </c>
      <c r="G45" s="36"/>
    </row>
    <row r="46" spans="1:8" x14ac:dyDescent="0.2">
      <c r="A46" s="26" t="s">
        <v>64</v>
      </c>
      <c r="B46" s="37"/>
      <c r="C46" s="29">
        <v>6039933</v>
      </c>
      <c r="D46" s="29">
        <v>5048613</v>
      </c>
      <c r="E46" s="35"/>
      <c r="F46" s="35"/>
      <c r="G46" s="36"/>
    </row>
    <row r="47" spans="1:8" s="25" customFormat="1" x14ac:dyDescent="0.2">
      <c r="A47" s="21" t="s">
        <v>65</v>
      </c>
      <c r="B47" s="38">
        <v>100</v>
      </c>
      <c r="C47" s="39">
        <f>C25+C26+C32+C33+C34+C35+C36+C39+C40+C41+C42+C43+C44</f>
        <v>73127430</v>
      </c>
      <c r="D47" s="39">
        <f>D25+D26+D32+D33+D34+D35+D36+D39+D40+D41+D42+D43+D44</f>
        <v>71489026</v>
      </c>
      <c r="E47" s="24"/>
      <c r="F47" s="24"/>
      <c r="H47" s="181"/>
    </row>
    <row r="48" spans="1:8" s="25" customFormat="1" x14ac:dyDescent="0.2">
      <c r="A48" s="21" t="s">
        <v>66</v>
      </c>
      <c r="B48" s="38">
        <v>101</v>
      </c>
      <c r="C48" s="23"/>
      <c r="D48" s="23"/>
      <c r="E48" s="24"/>
      <c r="F48" s="24"/>
      <c r="H48" s="181"/>
    </row>
    <row r="49" spans="1:8" s="25" customFormat="1" x14ac:dyDescent="0.2">
      <c r="A49" s="21" t="s">
        <v>67</v>
      </c>
      <c r="B49" s="38"/>
      <c r="C49" s="23"/>
      <c r="D49" s="23"/>
      <c r="E49" s="24"/>
      <c r="F49" s="24"/>
      <c r="H49" s="181"/>
    </row>
    <row r="50" spans="1:8" x14ac:dyDescent="0.2">
      <c r="A50" s="26" t="s">
        <v>32</v>
      </c>
      <c r="B50" s="27">
        <v>110</v>
      </c>
      <c r="C50" s="29">
        <f>SUM(C51:C56)</f>
        <v>330136</v>
      </c>
      <c r="D50" s="29">
        <f>SUM(D51:D56)</f>
        <v>310752</v>
      </c>
    </row>
    <row r="51" spans="1:8" outlineLevel="1" x14ac:dyDescent="0.2">
      <c r="A51" s="26" t="s">
        <v>68</v>
      </c>
      <c r="B51" s="27"/>
      <c r="C51" s="29">
        <v>19877</v>
      </c>
      <c r="D51" s="29"/>
    </row>
    <row r="52" spans="1:8" outlineLevel="1" x14ac:dyDescent="0.2">
      <c r="A52" s="26" t="s">
        <v>69</v>
      </c>
      <c r="B52" s="27"/>
      <c r="C52" s="29">
        <v>277898</v>
      </c>
      <c r="D52" s="29">
        <v>264125</v>
      </c>
    </row>
    <row r="53" spans="1:8" outlineLevel="1" x14ac:dyDescent="0.2">
      <c r="A53" s="26" t="s">
        <v>35</v>
      </c>
      <c r="B53" s="27"/>
      <c r="C53" s="29"/>
      <c r="D53" s="29"/>
    </row>
    <row r="54" spans="1:8" ht="25.5" outlineLevel="1" x14ac:dyDescent="0.2">
      <c r="A54" s="26" t="s">
        <v>70</v>
      </c>
      <c r="B54" s="27"/>
      <c r="C54" s="29"/>
      <c r="D54" s="29"/>
    </row>
    <row r="55" spans="1:8" outlineLevel="1" x14ac:dyDescent="0.2">
      <c r="A55" s="26" t="s">
        <v>37</v>
      </c>
      <c r="B55" s="27"/>
      <c r="C55" s="29">
        <v>32361</v>
      </c>
      <c r="D55" s="29">
        <v>46627</v>
      </c>
    </row>
    <row r="56" spans="1:8" outlineLevel="1" x14ac:dyDescent="0.2">
      <c r="A56" s="26" t="s">
        <v>71</v>
      </c>
      <c r="B56" s="27"/>
      <c r="C56" s="29"/>
      <c r="D56" s="29"/>
    </row>
    <row r="57" spans="1:8" ht="25.5" x14ac:dyDescent="0.2">
      <c r="A57" s="26" t="s">
        <v>39</v>
      </c>
      <c r="B57" s="27">
        <v>111</v>
      </c>
      <c r="C57" s="29">
        <v>103770</v>
      </c>
      <c r="D57" s="29">
        <v>103770</v>
      </c>
    </row>
    <row r="58" spans="1:8" x14ac:dyDescent="0.2">
      <c r="A58" s="26" t="s">
        <v>41</v>
      </c>
      <c r="B58" s="27">
        <v>112</v>
      </c>
      <c r="C58" s="29"/>
      <c r="D58" s="29"/>
    </row>
    <row r="59" spans="1:8" x14ac:dyDescent="0.2">
      <c r="A59" s="26" t="s">
        <v>43</v>
      </c>
      <c r="B59" s="27">
        <v>113</v>
      </c>
      <c r="C59" s="29"/>
      <c r="D59" s="29"/>
    </row>
    <row r="60" spans="1:8" x14ac:dyDescent="0.2">
      <c r="A60" s="26" t="s">
        <v>72</v>
      </c>
      <c r="B60" s="27">
        <v>114</v>
      </c>
      <c r="C60" s="31">
        <v>0</v>
      </c>
      <c r="D60" s="31">
        <v>0</v>
      </c>
    </row>
    <row r="61" spans="1:8" s="36" customFormat="1" x14ac:dyDescent="0.2">
      <c r="A61" s="40" t="s">
        <v>73</v>
      </c>
      <c r="B61" s="27">
        <v>115</v>
      </c>
      <c r="C61" s="34">
        <f>SUM(C62:C63)</f>
        <v>9559538</v>
      </c>
      <c r="D61" s="34">
        <f>SUM(D62:D63)</f>
        <v>6633845</v>
      </c>
      <c r="E61" s="35"/>
      <c r="F61" s="35"/>
      <c r="H61" s="182"/>
    </row>
    <row r="62" spans="1:8" s="36" customFormat="1" outlineLevel="1" x14ac:dyDescent="0.2">
      <c r="A62" s="32" t="s">
        <v>74</v>
      </c>
      <c r="B62" s="27"/>
      <c r="C62" s="34"/>
      <c r="D62" s="34"/>
      <c r="E62" s="35"/>
      <c r="F62" s="35"/>
      <c r="H62" s="182"/>
    </row>
    <row r="63" spans="1:8" s="36" customFormat="1" outlineLevel="1" x14ac:dyDescent="0.2">
      <c r="A63" s="32" t="s">
        <v>75</v>
      </c>
      <c r="B63" s="27"/>
      <c r="C63" s="34">
        <v>9559538</v>
      </c>
      <c r="D63" s="34">
        <v>6633845</v>
      </c>
      <c r="E63" s="35"/>
      <c r="F63" s="35"/>
      <c r="H63" s="182"/>
    </row>
    <row r="64" spans="1:8" s="36" customFormat="1" x14ac:dyDescent="0.2">
      <c r="A64" s="40" t="s">
        <v>76</v>
      </c>
      <c r="B64" s="27">
        <v>116</v>
      </c>
      <c r="C64" s="34"/>
      <c r="D64" s="34"/>
      <c r="E64" s="35"/>
      <c r="F64" s="35"/>
      <c r="H64" s="182"/>
    </row>
    <row r="65" spans="1:8" x14ac:dyDescent="0.2">
      <c r="A65" s="26" t="s">
        <v>77</v>
      </c>
      <c r="B65" s="27">
        <v>117</v>
      </c>
      <c r="C65" s="30">
        <f>SUM(C66:C67)</f>
        <v>0</v>
      </c>
      <c r="D65" s="30">
        <f>SUM(D66:D67)</f>
        <v>0</v>
      </c>
    </row>
    <row r="66" spans="1:8" s="36" customFormat="1" outlineLevel="1" x14ac:dyDescent="0.2">
      <c r="A66" s="32" t="s">
        <v>49</v>
      </c>
      <c r="B66" s="33"/>
      <c r="C66" s="34"/>
      <c r="D66" s="34"/>
      <c r="E66" s="35"/>
      <c r="F66" s="35"/>
      <c r="H66" s="182"/>
    </row>
    <row r="67" spans="1:8" s="36" customFormat="1" outlineLevel="1" x14ac:dyDescent="0.2">
      <c r="A67" s="32" t="s">
        <v>50</v>
      </c>
      <c r="B67" s="33"/>
      <c r="C67" s="34"/>
      <c r="D67" s="34"/>
      <c r="E67" s="35"/>
      <c r="F67" s="35"/>
      <c r="H67" s="182"/>
    </row>
    <row r="68" spans="1:8" s="36" customFormat="1" x14ac:dyDescent="0.2">
      <c r="A68" s="40" t="s">
        <v>78</v>
      </c>
      <c r="B68" s="27">
        <v>118</v>
      </c>
      <c r="C68" s="34"/>
      <c r="D68" s="34"/>
      <c r="E68" s="35"/>
      <c r="F68" s="35"/>
      <c r="H68" s="182"/>
    </row>
    <row r="69" spans="1:8" s="36" customFormat="1" x14ac:dyDescent="0.2">
      <c r="A69" s="40" t="s">
        <v>79</v>
      </c>
      <c r="B69" s="27">
        <v>119</v>
      </c>
      <c r="C69" s="34"/>
      <c r="D69" s="34"/>
      <c r="E69" s="35"/>
      <c r="F69" s="35"/>
      <c r="H69" s="182"/>
    </row>
    <row r="70" spans="1:8" x14ac:dyDescent="0.2">
      <c r="A70" s="26" t="s">
        <v>80</v>
      </c>
      <c r="B70" s="27">
        <v>120</v>
      </c>
      <c r="C70" s="29"/>
      <c r="D70" s="29"/>
    </row>
    <row r="71" spans="1:8" x14ac:dyDescent="0.2">
      <c r="A71" s="26" t="s">
        <v>81</v>
      </c>
      <c r="B71" s="27">
        <v>121</v>
      </c>
      <c r="C71" s="29">
        <v>32929640</v>
      </c>
      <c r="D71" s="29">
        <v>32922896</v>
      </c>
    </row>
    <row r="72" spans="1:8" x14ac:dyDescent="0.2">
      <c r="A72" s="26" t="s">
        <v>82</v>
      </c>
      <c r="B72" s="27">
        <v>122</v>
      </c>
      <c r="C72" s="29">
        <v>95609</v>
      </c>
      <c r="D72" s="29">
        <v>102470</v>
      </c>
    </row>
    <row r="73" spans="1:8" x14ac:dyDescent="0.2">
      <c r="A73" s="26" t="s">
        <v>59</v>
      </c>
      <c r="B73" s="27">
        <v>123</v>
      </c>
      <c r="C73" s="29"/>
      <c r="D73" s="29">
        <v>0</v>
      </c>
    </row>
    <row r="74" spans="1:8" x14ac:dyDescent="0.2">
      <c r="A74" s="26" t="s">
        <v>83</v>
      </c>
      <c r="B74" s="27">
        <v>124</v>
      </c>
      <c r="C74" s="29">
        <v>334513</v>
      </c>
      <c r="D74" s="29">
        <v>318712</v>
      </c>
    </row>
    <row r="75" spans="1:8" x14ac:dyDescent="0.2">
      <c r="A75" s="26" t="s">
        <v>84</v>
      </c>
      <c r="B75" s="27">
        <v>125</v>
      </c>
      <c r="C75" s="29">
        <v>395726</v>
      </c>
      <c r="D75" s="29">
        <v>440371</v>
      </c>
    </row>
    <row r="76" spans="1:8" x14ac:dyDescent="0.2">
      <c r="A76" s="26" t="s">
        <v>85</v>
      </c>
      <c r="B76" s="27">
        <v>126</v>
      </c>
      <c r="C76" s="29">
        <v>94823</v>
      </c>
      <c r="D76" s="29">
        <v>91253</v>
      </c>
    </row>
    <row r="77" spans="1:8" x14ac:dyDescent="0.2">
      <c r="A77" s="26" t="s">
        <v>86</v>
      </c>
      <c r="B77" s="27">
        <v>127</v>
      </c>
      <c r="C77" s="30">
        <f>SUM(C78:C80)</f>
        <v>6630388</v>
      </c>
      <c r="D77" s="30">
        <f>SUM(D78:D80)</f>
        <v>7005295</v>
      </c>
      <c r="G77" s="36"/>
    </row>
    <row r="78" spans="1:8" outlineLevel="1" x14ac:dyDescent="0.2">
      <c r="A78" s="32" t="s">
        <v>87</v>
      </c>
      <c r="B78" s="33"/>
      <c r="C78" s="34">
        <v>4773258</v>
      </c>
      <c r="D78" s="34">
        <v>5157331</v>
      </c>
    </row>
    <row r="79" spans="1:8" outlineLevel="1" x14ac:dyDescent="0.2">
      <c r="A79" s="32" t="s">
        <v>86</v>
      </c>
      <c r="B79" s="33"/>
      <c r="C79" s="34">
        <v>1857130</v>
      </c>
      <c r="D79" s="34">
        <v>1847964</v>
      </c>
    </row>
    <row r="80" spans="1:8" outlineLevel="1" x14ac:dyDescent="0.2">
      <c r="A80" s="32" t="s">
        <v>88</v>
      </c>
      <c r="B80" s="33"/>
      <c r="C80" s="34"/>
      <c r="D80" s="34"/>
      <c r="E80" s="35"/>
    </row>
    <row r="81" spans="1:8" s="25" customFormat="1" x14ac:dyDescent="0.2">
      <c r="A81" s="21" t="s">
        <v>89</v>
      </c>
      <c r="B81" s="38">
        <v>200</v>
      </c>
      <c r="C81" s="39">
        <f>C50+C57+C58+C59+C60+C61+C64+C65+C68+C655+C70+C71+C72+C73+C74+C75+C76+C77+C69</f>
        <v>50474143</v>
      </c>
      <c r="D81" s="39">
        <f>D50+D57+D58+D59+D60+D61+D64+D65+D68+D655+D70+D71+D72+D73+D74+D75+D76+D77+D69</f>
        <v>47929364</v>
      </c>
      <c r="E81" s="24"/>
      <c r="F81" s="24"/>
      <c r="H81" s="181"/>
    </row>
    <row r="82" spans="1:8" s="25" customFormat="1" x14ac:dyDescent="0.2">
      <c r="A82" s="21" t="s">
        <v>90</v>
      </c>
      <c r="B82" s="22"/>
      <c r="C82" s="39">
        <f>C81+C48+C47</f>
        <v>123601573</v>
      </c>
      <c r="D82" s="39">
        <f>D81+D48+D47</f>
        <v>119418390</v>
      </c>
      <c r="E82" s="24"/>
      <c r="F82" s="24"/>
      <c r="H82" s="181"/>
    </row>
    <row r="83" spans="1:8" s="45" customFormat="1" ht="25.5" x14ac:dyDescent="0.25">
      <c r="A83" s="41" t="s">
        <v>91</v>
      </c>
      <c r="B83" s="42" t="s">
        <v>26</v>
      </c>
      <c r="C83" s="43"/>
      <c r="D83" s="43"/>
      <c r="E83" s="44"/>
      <c r="F83" s="44"/>
      <c r="H83" s="183"/>
    </row>
    <row r="84" spans="1:8" s="25" customFormat="1" x14ac:dyDescent="0.2">
      <c r="A84" s="21" t="s">
        <v>92</v>
      </c>
      <c r="B84" s="22"/>
      <c r="C84" s="23"/>
      <c r="D84" s="23"/>
      <c r="E84" s="24"/>
      <c r="F84" s="24"/>
      <c r="H84" s="181"/>
    </row>
    <row r="85" spans="1:8" x14ac:dyDescent="0.2">
      <c r="A85" s="26" t="s">
        <v>93</v>
      </c>
      <c r="B85" s="27">
        <v>210</v>
      </c>
      <c r="C85" s="30">
        <f>SUM(C86:C89)</f>
        <v>12710</v>
      </c>
      <c r="D85" s="30">
        <f>SUM(D86:D89)</f>
        <v>12829</v>
      </c>
    </row>
    <row r="86" spans="1:8" s="36" customFormat="1" outlineLevel="2" x14ac:dyDescent="0.2">
      <c r="A86" s="32" t="s">
        <v>94</v>
      </c>
      <c r="B86" s="33"/>
      <c r="C86" s="34"/>
      <c r="D86" s="34"/>
      <c r="E86" s="5"/>
      <c r="F86" s="5"/>
      <c r="H86" s="182"/>
    </row>
    <row r="87" spans="1:8" s="36" customFormat="1" outlineLevel="2" x14ac:dyDescent="0.2">
      <c r="A87" s="46" t="s">
        <v>95</v>
      </c>
      <c r="B87" s="33"/>
      <c r="C87" s="34">
        <v>12710</v>
      </c>
      <c r="D87" s="34">
        <v>12829</v>
      </c>
      <c r="E87" s="35"/>
      <c r="F87" s="35"/>
      <c r="H87" s="182"/>
    </row>
    <row r="88" spans="1:8" s="36" customFormat="1" outlineLevel="2" x14ac:dyDescent="0.2">
      <c r="A88" s="32" t="s">
        <v>96</v>
      </c>
      <c r="B88" s="33"/>
      <c r="C88" s="34"/>
      <c r="D88" s="34"/>
      <c r="E88" s="35"/>
      <c r="F88" s="35"/>
      <c r="H88" s="182"/>
    </row>
    <row r="89" spans="1:8" s="36" customFormat="1" outlineLevel="2" x14ac:dyDescent="0.2">
      <c r="A89" s="32" t="s">
        <v>97</v>
      </c>
      <c r="B89" s="33"/>
      <c r="C89" s="34"/>
      <c r="D89" s="34"/>
      <c r="E89" s="35"/>
      <c r="F89" s="35"/>
      <c r="H89" s="182"/>
    </row>
    <row r="90" spans="1:8" s="36" customFormat="1" ht="25.5" outlineLevel="2" x14ac:dyDescent="0.2">
      <c r="A90" s="26" t="s">
        <v>98</v>
      </c>
      <c r="B90" s="27">
        <v>211</v>
      </c>
      <c r="C90" s="34"/>
      <c r="D90" s="34"/>
      <c r="E90" s="35"/>
      <c r="F90" s="35"/>
      <c r="H90" s="182"/>
    </row>
    <row r="91" spans="1:8" x14ac:dyDescent="0.2">
      <c r="A91" s="26" t="s">
        <v>43</v>
      </c>
      <c r="B91" s="27">
        <v>212</v>
      </c>
      <c r="C91" s="29"/>
      <c r="D91" s="29"/>
    </row>
    <row r="92" spans="1:8" x14ac:dyDescent="0.2">
      <c r="A92" s="26" t="s">
        <v>99</v>
      </c>
      <c r="B92" s="27">
        <v>213</v>
      </c>
      <c r="C92" s="30">
        <f>SUM(C93:C94)</f>
        <v>716326</v>
      </c>
      <c r="D92" s="30">
        <f>SUM(D93:D94)</f>
        <v>862882</v>
      </c>
    </row>
    <row r="93" spans="1:8" s="36" customFormat="1" outlineLevel="1" x14ac:dyDescent="0.2">
      <c r="A93" s="32" t="s">
        <v>100</v>
      </c>
      <c r="B93" s="33"/>
      <c r="C93" s="34"/>
      <c r="D93" s="34"/>
      <c r="E93" s="5"/>
      <c r="F93" s="5"/>
      <c r="H93" s="182"/>
    </row>
    <row r="94" spans="1:8" s="36" customFormat="1" outlineLevel="1" x14ac:dyDescent="0.2">
      <c r="A94" s="32" t="s">
        <v>101</v>
      </c>
      <c r="B94" s="33"/>
      <c r="C94" s="34">
        <v>716326</v>
      </c>
      <c r="D94" s="34">
        <v>862882</v>
      </c>
      <c r="E94" s="5"/>
      <c r="F94" s="35"/>
      <c r="H94" s="182"/>
    </row>
    <row r="95" spans="1:8" x14ac:dyDescent="0.2">
      <c r="A95" s="26" t="s">
        <v>102</v>
      </c>
      <c r="B95" s="27">
        <v>214</v>
      </c>
      <c r="C95" s="30">
        <f>C96+C97</f>
        <v>2615571</v>
      </c>
      <c r="D95" s="30">
        <f>D96+D97</f>
        <v>3858729</v>
      </c>
    </row>
    <row r="96" spans="1:8" s="36" customFormat="1" outlineLevel="1" x14ac:dyDescent="0.2">
      <c r="A96" s="32" t="s">
        <v>103</v>
      </c>
      <c r="B96" s="33"/>
      <c r="C96" s="34">
        <v>2233461</v>
      </c>
      <c r="D96" s="34">
        <v>3758034</v>
      </c>
      <c r="E96" s="35"/>
      <c r="F96" s="35"/>
      <c r="H96" s="182"/>
    </row>
    <row r="97" spans="1:8" s="36" customFormat="1" outlineLevel="1" x14ac:dyDescent="0.2">
      <c r="A97" s="32" t="s">
        <v>104</v>
      </c>
      <c r="B97" s="33"/>
      <c r="C97" s="47">
        <v>382110</v>
      </c>
      <c r="D97" s="34">
        <v>100695</v>
      </c>
      <c r="E97" s="35"/>
      <c r="F97" s="35"/>
      <c r="H97" s="182"/>
    </row>
    <row r="98" spans="1:8" x14ac:dyDescent="0.2">
      <c r="A98" s="26" t="s">
        <v>105</v>
      </c>
      <c r="B98" s="27">
        <v>215</v>
      </c>
      <c r="C98" s="29">
        <v>1760721</v>
      </c>
      <c r="D98" s="29">
        <v>1768141</v>
      </c>
    </row>
    <row r="99" spans="1:8" x14ac:dyDescent="0.2">
      <c r="A99" s="26" t="s">
        <v>106</v>
      </c>
      <c r="B99" s="27">
        <v>216</v>
      </c>
      <c r="C99" s="29">
        <v>861263</v>
      </c>
      <c r="D99" s="29">
        <v>768879</v>
      </c>
    </row>
    <row r="100" spans="1:8" x14ac:dyDescent="0.2">
      <c r="A100" s="26" t="s">
        <v>107</v>
      </c>
      <c r="B100" s="27">
        <v>217</v>
      </c>
      <c r="C100" s="29">
        <v>885344</v>
      </c>
      <c r="D100" s="29">
        <v>831855</v>
      </c>
    </row>
    <row r="101" spans="1:8" x14ac:dyDescent="0.2">
      <c r="A101" s="26" t="s">
        <v>108</v>
      </c>
      <c r="B101" s="27">
        <v>218</v>
      </c>
      <c r="C101" s="29">
        <v>189</v>
      </c>
      <c r="D101" s="29">
        <v>2650</v>
      </c>
    </row>
    <row r="102" spans="1:8" x14ac:dyDescent="0.2">
      <c r="A102" s="26" t="s">
        <v>109</v>
      </c>
      <c r="B102" s="27">
        <v>219</v>
      </c>
      <c r="C102" s="29">
        <v>1202008</v>
      </c>
      <c r="D102" s="29">
        <v>2614562</v>
      </c>
    </row>
    <row r="103" spans="1:8" x14ac:dyDescent="0.2">
      <c r="A103" s="26" t="s">
        <v>110</v>
      </c>
      <c r="B103" s="27">
        <v>220</v>
      </c>
      <c r="C103" s="29"/>
      <c r="D103" s="29">
        <v>0</v>
      </c>
    </row>
    <row r="104" spans="1:8" x14ac:dyDescent="0.2">
      <c r="A104" s="26" t="s">
        <v>111</v>
      </c>
      <c r="B104" s="27">
        <v>221</v>
      </c>
      <c r="C104" s="29">
        <v>9983023</v>
      </c>
      <c r="D104" s="29">
        <v>52528</v>
      </c>
    </row>
    <row r="105" spans="1:8" x14ac:dyDescent="0.2">
      <c r="A105" s="26" t="s">
        <v>112</v>
      </c>
      <c r="B105" s="27">
        <v>222</v>
      </c>
      <c r="C105" s="29">
        <f>SUM(C106:C107)</f>
        <v>1723721</v>
      </c>
      <c r="D105" s="29">
        <f>SUM(D106:D107)</f>
        <v>1541728</v>
      </c>
      <c r="G105" s="36"/>
    </row>
    <row r="106" spans="1:8" x14ac:dyDescent="0.2">
      <c r="A106" s="26" t="s">
        <v>113</v>
      </c>
      <c r="B106" s="27"/>
      <c r="C106" s="48">
        <v>772053</v>
      </c>
      <c r="D106" s="29">
        <v>880633</v>
      </c>
      <c r="G106" s="36"/>
    </row>
    <row r="107" spans="1:8" x14ac:dyDescent="0.2">
      <c r="A107" s="26" t="s">
        <v>64</v>
      </c>
      <c r="B107" s="27"/>
      <c r="C107" s="29">
        <v>951668</v>
      </c>
      <c r="D107" s="29">
        <v>661095</v>
      </c>
      <c r="E107" s="35"/>
      <c r="G107" s="36"/>
    </row>
    <row r="108" spans="1:8" s="25" customFormat="1" x14ac:dyDescent="0.2">
      <c r="A108" s="21" t="s">
        <v>114</v>
      </c>
      <c r="B108" s="38">
        <v>300</v>
      </c>
      <c r="C108" s="39">
        <f>SUM(C84:C105)-SUM(C86:C88)-SUM(C93:C94)-SUM(C96:C97)</f>
        <v>19760876</v>
      </c>
      <c r="D108" s="39">
        <f>SUM(D84:D105)-SUM(D86:D88)-SUM(D93:D94)-SUM(D96:D97)</f>
        <v>12314783</v>
      </c>
      <c r="E108" s="24"/>
      <c r="F108" s="24"/>
      <c r="H108" s="181"/>
    </row>
    <row r="109" spans="1:8" s="25" customFormat="1" x14ac:dyDescent="0.2">
      <c r="A109" s="21" t="s">
        <v>115</v>
      </c>
      <c r="B109" s="38">
        <v>301</v>
      </c>
      <c r="C109" s="23"/>
      <c r="D109" s="23"/>
      <c r="E109" s="24"/>
      <c r="F109" s="24"/>
      <c r="H109" s="181"/>
    </row>
    <row r="110" spans="1:8" s="25" customFormat="1" x14ac:dyDescent="0.2">
      <c r="A110" s="21" t="s">
        <v>116</v>
      </c>
      <c r="B110" s="22"/>
      <c r="C110" s="23"/>
      <c r="D110" s="23"/>
      <c r="E110" s="24"/>
      <c r="F110" s="24"/>
      <c r="H110" s="181"/>
    </row>
    <row r="111" spans="1:8" x14ac:dyDescent="0.2">
      <c r="A111" s="26" t="s">
        <v>117</v>
      </c>
      <c r="B111" s="27">
        <v>310</v>
      </c>
      <c r="C111" s="49">
        <f>SUM(C112:C115)</f>
        <v>359204</v>
      </c>
      <c r="D111" s="49">
        <f>SUM(D112:D115)</f>
        <v>364740</v>
      </c>
    </row>
    <row r="112" spans="1:8" s="36" customFormat="1" outlineLevel="2" x14ac:dyDescent="0.2">
      <c r="A112" s="32" t="s">
        <v>94</v>
      </c>
      <c r="B112" s="33"/>
      <c r="C112" s="34"/>
      <c r="D112" s="34"/>
      <c r="E112" s="5"/>
      <c r="F112" s="5"/>
      <c r="H112" s="182"/>
    </row>
    <row r="113" spans="1:8" s="36" customFormat="1" outlineLevel="2" x14ac:dyDescent="0.2">
      <c r="A113" s="46" t="s">
        <v>95</v>
      </c>
      <c r="B113" s="33"/>
      <c r="C113" s="34">
        <v>94377</v>
      </c>
      <c r="D113" s="34">
        <v>99913</v>
      </c>
      <c r="E113" s="35"/>
      <c r="F113" s="35"/>
      <c r="H113" s="182"/>
    </row>
    <row r="114" spans="1:8" s="36" customFormat="1" outlineLevel="2" x14ac:dyDescent="0.2">
      <c r="A114" s="32" t="s">
        <v>96</v>
      </c>
      <c r="B114" s="33"/>
      <c r="C114" s="34"/>
      <c r="D114" s="34"/>
      <c r="E114" s="35"/>
      <c r="F114" s="35"/>
      <c r="H114" s="182"/>
    </row>
    <row r="115" spans="1:8" s="36" customFormat="1" outlineLevel="2" x14ac:dyDescent="0.2">
      <c r="A115" s="32" t="s">
        <v>118</v>
      </c>
      <c r="B115" s="33"/>
      <c r="C115" s="34">
        <v>264827</v>
      </c>
      <c r="D115" s="34">
        <v>264827</v>
      </c>
      <c r="E115" s="35"/>
      <c r="F115" s="35"/>
      <c r="H115" s="182"/>
    </row>
    <row r="116" spans="1:8" s="36" customFormat="1" ht="25.5" outlineLevel="2" x14ac:dyDescent="0.2">
      <c r="A116" s="26" t="s">
        <v>119</v>
      </c>
      <c r="B116" s="27">
        <v>311</v>
      </c>
      <c r="C116" s="34"/>
      <c r="D116" s="34"/>
      <c r="E116" s="35"/>
      <c r="F116" s="35"/>
      <c r="H116" s="182"/>
    </row>
    <row r="117" spans="1:8" x14ac:dyDescent="0.2">
      <c r="A117" s="26" t="s">
        <v>43</v>
      </c>
      <c r="B117" s="27">
        <v>312</v>
      </c>
      <c r="C117" s="29"/>
      <c r="D117" s="29"/>
    </row>
    <row r="118" spans="1:8" x14ac:dyDescent="0.2">
      <c r="A118" s="26" t="s">
        <v>120</v>
      </c>
      <c r="B118" s="27">
        <v>313</v>
      </c>
      <c r="C118" s="49">
        <f>SUM(C119:C120)</f>
        <v>405479</v>
      </c>
      <c r="D118" s="49">
        <f>SUM(D119:D120)</f>
        <v>484437</v>
      </c>
    </row>
    <row r="119" spans="1:8" s="36" customFormat="1" outlineLevel="1" x14ac:dyDescent="0.2">
      <c r="A119" s="32" t="s">
        <v>100</v>
      </c>
      <c r="B119" s="33"/>
      <c r="C119" s="34"/>
      <c r="D119" s="34"/>
      <c r="E119" s="35"/>
      <c r="F119" s="35"/>
      <c r="H119" s="182"/>
    </row>
    <row r="120" spans="1:8" s="36" customFormat="1" outlineLevel="1" x14ac:dyDescent="0.2">
      <c r="A120" s="32" t="s">
        <v>101</v>
      </c>
      <c r="B120" s="33"/>
      <c r="C120" s="34">
        <v>405479</v>
      </c>
      <c r="D120" s="34">
        <v>484437</v>
      </c>
      <c r="E120" s="35"/>
      <c r="F120" s="35"/>
      <c r="H120" s="182"/>
    </row>
    <row r="121" spans="1:8" x14ac:dyDescent="0.2">
      <c r="A121" s="26" t="s">
        <v>121</v>
      </c>
      <c r="B121" s="27">
        <v>314</v>
      </c>
      <c r="C121" s="49">
        <f>SUM(C122:C123)</f>
        <v>51388</v>
      </c>
      <c r="D121" s="49">
        <f>SUM(D122:D123)</f>
        <v>54243</v>
      </c>
    </row>
    <row r="122" spans="1:8" s="36" customFormat="1" outlineLevel="1" x14ac:dyDescent="0.2">
      <c r="A122" s="32" t="s">
        <v>103</v>
      </c>
      <c r="B122" s="33"/>
      <c r="C122" s="34"/>
      <c r="D122" s="34"/>
      <c r="E122" s="35"/>
      <c r="F122" s="35"/>
      <c r="H122" s="182"/>
    </row>
    <row r="123" spans="1:8" s="36" customFormat="1" outlineLevel="1" x14ac:dyDescent="0.2">
      <c r="A123" s="32" t="s">
        <v>104</v>
      </c>
      <c r="B123" s="33"/>
      <c r="C123" s="34">
        <v>51388</v>
      </c>
      <c r="D123" s="34">
        <v>54243</v>
      </c>
      <c r="E123" s="35"/>
      <c r="F123" s="35"/>
      <c r="H123" s="182"/>
    </row>
    <row r="124" spans="1:8" x14ac:dyDescent="0.2">
      <c r="A124" s="26" t="s">
        <v>122</v>
      </c>
      <c r="B124" s="27">
        <v>315</v>
      </c>
      <c r="C124" s="29">
        <v>8948197</v>
      </c>
      <c r="D124" s="29">
        <v>8492020</v>
      </c>
    </row>
    <row r="125" spans="1:8" x14ac:dyDescent="0.2">
      <c r="A125" s="26" t="s">
        <v>123</v>
      </c>
      <c r="B125" s="27">
        <v>316</v>
      </c>
      <c r="C125" s="29">
        <v>1961113</v>
      </c>
      <c r="D125" s="29">
        <v>2026511</v>
      </c>
    </row>
    <row r="126" spans="1:8" x14ac:dyDescent="0.2">
      <c r="A126" s="26" t="s">
        <v>107</v>
      </c>
      <c r="B126" s="27">
        <v>317</v>
      </c>
      <c r="C126" s="29">
        <v>173693</v>
      </c>
      <c r="D126" s="29">
        <v>178693</v>
      </c>
    </row>
    <row r="127" spans="1:8" ht="15" customHeight="1" x14ac:dyDescent="0.2">
      <c r="A127" s="26" t="s">
        <v>124</v>
      </c>
      <c r="B127" s="27">
        <v>318</v>
      </c>
      <c r="C127" s="29"/>
      <c r="D127" s="29"/>
    </row>
    <row r="128" spans="1:8" x14ac:dyDescent="0.2">
      <c r="A128" s="26" t="s">
        <v>125</v>
      </c>
      <c r="B128" s="27">
        <v>319</v>
      </c>
      <c r="C128" s="29"/>
      <c r="D128" s="29"/>
    </row>
    <row r="129" spans="1:8" x14ac:dyDescent="0.2">
      <c r="A129" s="26" t="s">
        <v>110</v>
      </c>
      <c r="B129" s="27">
        <v>320</v>
      </c>
      <c r="C129" s="29"/>
      <c r="D129" s="29"/>
    </row>
    <row r="130" spans="1:8" x14ac:dyDescent="0.2">
      <c r="A130" s="26" t="s">
        <v>126</v>
      </c>
      <c r="B130" s="27">
        <v>321</v>
      </c>
      <c r="C130" s="29">
        <f>SUM(C131:C132)</f>
        <v>1654787</v>
      </c>
      <c r="D130" s="29">
        <f>SUM(D131:D132)</f>
        <v>1725214</v>
      </c>
      <c r="G130" s="36"/>
    </row>
    <row r="131" spans="1:8" x14ac:dyDescent="0.2">
      <c r="A131" s="26" t="s">
        <v>127</v>
      </c>
      <c r="B131" s="27"/>
      <c r="C131" s="29">
        <v>1654787</v>
      </c>
      <c r="D131" s="29">
        <v>1725214</v>
      </c>
      <c r="G131" s="36"/>
    </row>
    <row r="132" spans="1:8" x14ac:dyDescent="0.2">
      <c r="A132" s="26" t="s">
        <v>64</v>
      </c>
      <c r="B132" s="27"/>
      <c r="C132" s="29"/>
      <c r="D132" s="29"/>
      <c r="G132" s="36"/>
    </row>
    <row r="133" spans="1:8" s="25" customFormat="1" x14ac:dyDescent="0.2">
      <c r="A133" s="21" t="s">
        <v>128</v>
      </c>
      <c r="B133" s="38">
        <v>400</v>
      </c>
      <c r="C133" s="39">
        <f>C111+C117+C118+C121+C124+C125+C130+C126+C127+C128+C129</f>
        <v>13553861</v>
      </c>
      <c r="D133" s="39">
        <f>D111+D117+D118+D121+D124+D125+D130+D126+D127+D128+D129</f>
        <v>13325858</v>
      </c>
      <c r="E133" s="24"/>
      <c r="F133" s="24"/>
      <c r="H133" s="181"/>
    </row>
    <row r="134" spans="1:8" s="25" customFormat="1" x14ac:dyDescent="0.2">
      <c r="A134" s="21" t="s">
        <v>129</v>
      </c>
      <c r="B134" s="22"/>
      <c r="C134" s="23"/>
      <c r="D134" s="23"/>
      <c r="E134" s="24"/>
      <c r="F134" s="24"/>
      <c r="H134" s="181"/>
    </row>
    <row r="135" spans="1:8" x14ac:dyDescent="0.2">
      <c r="A135" s="26" t="s">
        <v>130</v>
      </c>
      <c r="B135" s="27">
        <v>410</v>
      </c>
      <c r="C135" s="29">
        <v>4405169</v>
      </c>
      <c r="D135" s="29">
        <v>4405169</v>
      </c>
    </row>
    <row r="136" spans="1:8" x14ac:dyDescent="0.2">
      <c r="A136" s="26" t="s">
        <v>131</v>
      </c>
      <c r="B136" s="27">
        <v>411</v>
      </c>
      <c r="C136" s="29"/>
      <c r="D136" s="29"/>
    </row>
    <row r="137" spans="1:8" x14ac:dyDescent="0.2">
      <c r="A137" s="26" t="s">
        <v>132</v>
      </c>
      <c r="B137" s="27">
        <v>412</v>
      </c>
      <c r="C137" s="29"/>
      <c r="D137" s="29"/>
    </row>
    <row r="138" spans="1:8" x14ac:dyDescent="0.2">
      <c r="A138" s="26" t="s">
        <v>133</v>
      </c>
      <c r="B138" s="27">
        <v>413</v>
      </c>
      <c r="C138" s="29">
        <v>-501439</v>
      </c>
      <c r="D138" s="29">
        <v>-437908</v>
      </c>
    </row>
    <row r="139" spans="1:8" x14ac:dyDescent="0.2">
      <c r="A139" s="26" t="s">
        <v>134</v>
      </c>
      <c r="B139" s="27">
        <v>414</v>
      </c>
      <c r="C139" s="29">
        <v>86383106</v>
      </c>
      <c r="D139" s="29">
        <v>89810488</v>
      </c>
    </row>
    <row r="140" spans="1:8" x14ac:dyDescent="0.2">
      <c r="A140" s="26" t="s">
        <v>135</v>
      </c>
      <c r="B140" s="27">
        <v>415</v>
      </c>
      <c r="C140" s="29"/>
      <c r="D140" s="29"/>
    </row>
    <row r="141" spans="1:8" s="25" customFormat="1" ht="25.5" x14ac:dyDescent="0.2">
      <c r="A141" s="21" t="s">
        <v>136</v>
      </c>
      <c r="B141" s="38">
        <v>420</v>
      </c>
      <c r="C141" s="39">
        <f>SUM(C134:C140)</f>
        <v>90286836</v>
      </c>
      <c r="D141" s="39">
        <f>SUM(D134:D140)</f>
        <v>93777749</v>
      </c>
      <c r="E141" s="24"/>
      <c r="F141" s="24"/>
      <c r="H141" s="181"/>
    </row>
    <row r="142" spans="1:8" s="25" customFormat="1" x14ac:dyDescent="0.2">
      <c r="A142" s="21" t="s">
        <v>137</v>
      </c>
      <c r="B142" s="38">
        <v>421</v>
      </c>
      <c r="C142" s="23"/>
      <c r="D142" s="23"/>
      <c r="E142" s="24"/>
      <c r="F142" s="24"/>
      <c r="H142" s="181"/>
    </row>
    <row r="143" spans="1:8" s="25" customFormat="1" x14ac:dyDescent="0.2">
      <c r="A143" s="21" t="s">
        <v>138</v>
      </c>
      <c r="B143" s="38">
        <v>500</v>
      </c>
      <c r="C143" s="39">
        <f>C141+C142</f>
        <v>90286836</v>
      </c>
      <c r="D143" s="39">
        <f>D141+D142</f>
        <v>93777749</v>
      </c>
      <c r="E143" s="24"/>
      <c r="F143" s="24"/>
      <c r="H143" s="181"/>
    </row>
    <row r="144" spans="1:8" s="25" customFormat="1" x14ac:dyDescent="0.2">
      <c r="A144" s="21" t="s">
        <v>139</v>
      </c>
      <c r="B144" s="38"/>
      <c r="C144" s="39">
        <f>C108+C133+C143</f>
        <v>123601573</v>
      </c>
      <c r="D144" s="39">
        <f>D108+D133+D143</f>
        <v>119418390</v>
      </c>
      <c r="E144" s="24"/>
      <c r="F144" s="24"/>
      <c r="H144" s="181"/>
    </row>
    <row r="145" spans="1:8" x14ac:dyDescent="0.2">
      <c r="A145" s="16"/>
      <c r="B145" s="50"/>
      <c r="C145" s="51">
        <f>C144-C82</f>
        <v>0</v>
      </c>
      <c r="D145" s="51">
        <f>D144-D82</f>
        <v>0</v>
      </c>
    </row>
    <row r="146" spans="1:8" s="8" customFormat="1" ht="17.45" customHeight="1" x14ac:dyDescent="0.2">
      <c r="A146" s="13" t="s">
        <v>140</v>
      </c>
      <c r="B146" s="50"/>
      <c r="C146" s="17"/>
      <c r="D146" s="50"/>
      <c r="E146" s="5"/>
      <c r="F146" s="5"/>
      <c r="H146" s="184"/>
    </row>
    <row r="147" spans="1:8" s="8" customFormat="1" x14ac:dyDescent="0.2">
      <c r="A147" s="52" t="s">
        <v>141</v>
      </c>
      <c r="B147" s="50"/>
      <c r="C147" s="186" t="s">
        <v>142</v>
      </c>
      <c r="D147" s="186"/>
      <c r="E147" s="5"/>
      <c r="F147" s="5"/>
      <c r="H147" s="184"/>
    </row>
    <row r="148" spans="1:8" s="8" customFormat="1" x14ac:dyDescent="0.2">
      <c r="A148" s="53"/>
      <c r="B148" s="50"/>
      <c r="C148" s="54"/>
      <c r="D148" s="54"/>
      <c r="E148" s="5"/>
      <c r="F148" s="5"/>
      <c r="H148" s="184"/>
    </row>
    <row r="149" spans="1:8" s="8" customFormat="1" x14ac:dyDescent="0.2">
      <c r="A149" s="16" t="s">
        <v>143</v>
      </c>
      <c r="B149" s="50"/>
      <c r="C149" s="17"/>
      <c r="D149" s="50"/>
      <c r="E149" s="5"/>
      <c r="F149" s="5"/>
      <c r="H149" s="184"/>
    </row>
    <row r="150" spans="1:8" s="8" customFormat="1" x14ac:dyDescent="0.2">
      <c r="A150" s="53" t="s">
        <v>144</v>
      </c>
      <c r="B150" s="50"/>
      <c r="C150" s="186" t="s">
        <v>142</v>
      </c>
      <c r="D150" s="186"/>
      <c r="E150" s="5"/>
      <c r="F150" s="5"/>
      <c r="H150" s="184"/>
    </row>
    <row r="151" spans="1:8" s="8" customFormat="1" x14ac:dyDescent="0.2">
      <c r="A151" s="16" t="s">
        <v>145</v>
      </c>
      <c r="B151" s="50"/>
      <c r="C151" s="50"/>
      <c r="D151" s="50"/>
      <c r="E151" s="5"/>
      <c r="F151" s="5"/>
      <c r="H151" s="184"/>
    </row>
    <row r="152" spans="1:8" s="8" customFormat="1" x14ac:dyDescent="0.2">
      <c r="A152" s="55"/>
      <c r="C152" s="3"/>
      <c r="D152" s="9"/>
      <c r="E152" s="5"/>
      <c r="F152" s="5"/>
      <c r="H152" s="184"/>
    </row>
  </sheetData>
  <mergeCells count="6">
    <mergeCell ref="C150:D150"/>
    <mergeCell ref="A22:A23"/>
    <mergeCell ref="B22:B23"/>
    <mergeCell ref="C22:C23"/>
    <mergeCell ref="D22:D23"/>
    <mergeCell ref="C147:D147"/>
  </mergeCells>
  <pageMargins left="0.70866141732283472" right="0.70866141732283472" top="0.4" bottom="0.45" header="0.2" footer="0.31496062992125984"/>
  <pageSetup paperSize="9" scale="62" firstPageNumber="0" fitToHeight="0" orientation="portrait" r:id="rId1"/>
  <headerFooter>
    <oddHeader>&amp;R&amp;A</oddHeader>
  </headerFooter>
  <rowBreaks count="1" manualBreakCount="1">
    <brk id="8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A0248-7449-4A39-8022-6D1044135F9B}">
  <sheetPr>
    <pageSetUpPr fitToPage="1"/>
  </sheetPr>
  <dimension ref="A1:H71"/>
  <sheetViews>
    <sheetView view="pageBreakPreview" topLeftCell="A46" zoomScale="90" zoomScaleNormal="80" zoomScaleSheetLayoutView="90" workbookViewId="0">
      <selection activeCell="F36" sqref="F36"/>
    </sheetView>
  </sheetViews>
  <sheetFormatPr defaultColWidth="9.42578125" defaultRowHeight="12.75" x14ac:dyDescent="0.2"/>
  <cols>
    <col min="1" max="1" width="78" style="56" customWidth="1"/>
    <col min="2" max="2" width="7.42578125" style="56" customWidth="1"/>
    <col min="3" max="3" width="15.42578125" style="56" customWidth="1"/>
    <col min="4" max="5" width="14.42578125" style="56" customWidth="1"/>
    <col min="6" max="6" width="11.5703125" style="56" bestFit="1" customWidth="1"/>
    <col min="7" max="7" width="14.85546875" style="58" customWidth="1"/>
    <col min="8" max="8" width="9.42578125" style="58"/>
    <col min="9" max="10" width="9.42578125" style="56"/>
    <col min="11" max="11" width="9.42578125" style="56" customWidth="1"/>
    <col min="12" max="16" width="9.42578125" style="56"/>
    <col min="17" max="17" width="9.42578125" style="56" customWidth="1"/>
    <col min="18" max="20" width="9.42578125" style="56"/>
    <col min="21" max="21" width="9.42578125" style="56" customWidth="1"/>
    <col min="22" max="23" width="9.42578125" style="56"/>
    <col min="24" max="25" width="9.42578125" style="56" customWidth="1"/>
    <col min="26" max="46" width="9.42578125" style="56"/>
    <col min="47" max="47" width="9.42578125" style="56" customWidth="1"/>
    <col min="48" max="54" width="9.42578125" style="56"/>
    <col min="55" max="55" width="9.42578125" style="56" customWidth="1"/>
    <col min="56" max="88" width="9.42578125" style="56"/>
    <col min="89" max="89" width="9.42578125" style="56" customWidth="1"/>
    <col min="90" max="16384" width="9.42578125" style="56"/>
  </cols>
  <sheetData>
    <row r="1" spans="1:8" s="2" customFormat="1" x14ac:dyDescent="0.2">
      <c r="A1" s="1"/>
      <c r="D1" s="4" t="s">
        <v>146</v>
      </c>
      <c r="E1" s="5"/>
    </row>
    <row r="2" spans="1:8" s="2" customFormat="1" x14ac:dyDescent="0.2">
      <c r="A2" s="1"/>
      <c r="D2" s="4" t="s">
        <v>1</v>
      </c>
      <c r="E2" s="5"/>
    </row>
    <row r="3" spans="1:8" s="2" customFormat="1" x14ac:dyDescent="0.2">
      <c r="A3" s="1"/>
      <c r="D3" s="4" t="s">
        <v>2</v>
      </c>
      <c r="E3" s="5"/>
    </row>
    <row r="4" spans="1:8" s="2" customFormat="1" x14ac:dyDescent="0.2">
      <c r="A4" s="1"/>
      <c r="D4" s="7"/>
      <c r="E4" s="5"/>
    </row>
    <row r="5" spans="1:8" s="2" customFormat="1" x14ac:dyDescent="0.2">
      <c r="A5" s="1"/>
      <c r="D5" s="7" t="s">
        <v>147</v>
      </c>
      <c r="E5" s="5"/>
    </row>
    <row r="6" spans="1:8" s="2" customFormat="1" x14ac:dyDescent="0.2">
      <c r="A6" s="1"/>
      <c r="D6" s="7" t="s">
        <v>4</v>
      </c>
      <c r="E6" s="5"/>
    </row>
    <row r="7" spans="1:8" s="2" customFormat="1" x14ac:dyDescent="0.2">
      <c r="A7" s="1"/>
      <c r="D7" s="7" t="s">
        <v>5</v>
      </c>
      <c r="E7" s="5"/>
    </row>
    <row r="8" spans="1:8" s="2" customFormat="1" x14ac:dyDescent="0.2">
      <c r="A8" s="1"/>
      <c r="D8" s="7"/>
      <c r="E8" s="5"/>
    </row>
    <row r="9" spans="1:8" x14ac:dyDescent="0.2">
      <c r="D9" s="57" t="s">
        <v>6</v>
      </c>
    </row>
    <row r="11" spans="1:8" x14ac:dyDescent="0.2">
      <c r="A11" s="59" t="s">
        <v>148</v>
      </c>
      <c r="B11" s="50"/>
      <c r="C11" s="50"/>
      <c r="D11" s="50"/>
    </row>
    <row r="12" spans="1:8" x14ac:dyDescent="0.2">
      <c r="A12" s="59" t="s">
        <v>149</v>
      </c>
      <c r="B12" s="50"/>
      <c r="C12" s="50"/>
    </row>
    <row r="13" spans="1:8" x14ac:dyDescent="0.2">
      <c r="A13" s="59" t="s">
        <v>150</v>
      </c>
      <c r="B13" s="50"/>
      <c r="C13" s="50"/>
      <c r="D13" s="50"/>
    </row>
    <row r="14" spans="1:8" x14ac:dyDescent="0.2">
      <c r="A14" s="60"/>
      <c r="B14" s="60"/>
      <c r="C14" s="60"/>
      <c r="D14" s="61" t="s">
        <v>24</v>
      </c>
    </row>
    <row r="15" spans="1:8" s="63" customFormat="1" ht="25.5" customHeight="1" x14ac:dyDescent="0.25">
      <c r="A15" s="185" t="s">
        <v>151</v>
      </c>
      <c r="B15" s="185" t="s">
        <v>26</v>
      </c>
      <c r="C15" s="185" t="s">
        <v>152</v>
      </c>
      <c r="D15" s="185" t="s">
        <v>153</v>
      </c>
      <c r="G15" s="64"/>
      <c r="H15" s="64"/>
    </row>
    <row r="16" spans="1:8" s="63" customFormat="1" x14ac:dyDescent="0.25">
      <c r="A16" s="185"/>
      <c r="B16" s="185"/>
      <c r="C16" s="185"/>
      <c r="D16" s="185"/>
      <c r="E16" s="65"/>
      <c r="F16" s="65"/>
      <c r="G16" s="66"/>
      <c r="H16" s="64"/>
    </row>
    <row r="17" spans="1:8" x14ac:dyDescent="0.2">
      <c r="A17" s="67" t="s">
        <v>154</v>
      </c>
      <c r="B17" s="37" t="s">
        <v>31</v>
      </c>
      <c r="C17" s="68">
        <v>36008143</v>
      </c>
      <c r="D17" s="69">
        <v>82317821</v>
      </c>
      <c r="E17" s="51"/>
    </row>
    <row r="18" spans="1:8" x14ac:dyDescent="0.2">
      <c r="A18" s="67" t="s">
        <v>155</v>
      </c>
      <c r="B18" s="37" t="s">
        <v>33</v>
      </c>
      <c r="C18" s="70">
        <v>26341302.000000007</v>
      </c>
      <c r="D18" s="70">
        <v>67768259</v>
      </c>
      <c r="E18" s="51"/>
    </row>
    <row r="19" spans="1:8" s="75" customFormat="1" x14ac:dyDescent="0.2">
      <c r="A19" s="71" t="s">
        <v>156</v>
      </c>
      <c r="B19" s="72" t="s">
        <v>40</v>
      </c>
      <c r="C19" s="73">
        <f>C17-C18</f>
        <v>9666840.9999999925</v>
      </c>
      <c r="D19" s="73">
        <f>D17-D18</f>
        <v>14549562</v>
      </c>
      <c r="E19" s="74"/>
      <c r="G19" s="76"/>
      <c r="H19" s="76"/>
    </row>
    <row r="20" spans="1:8" x14ac:dyDescent="0.2">
      <c r="A20" s="67" t="s">
        <v>157</v>
      </c>
      <c r="B20" s="37" t="s">
        <v>42</v>
      </c>
      <c r="C20" s="70">
        <v>1069174</v>
      </c>
      <c r="D20" s="70">
        <v>1068216</v>
      </c>
      <c r="E20" s="51"/>
    </row>
    <row r="21" spans="1:8" x14ac:dyDescent="0.2">
      <c r="A21" s="67" t="s">
        <v>158</v>
      </c>
      <c r="B21" s="37" t="s">
        <v>44</v>
      </c>
      <c r="C21" s="70">
        <v>2695955</v>
      </c>
      <c r="D21" s="70">
        <v>2260651</v>
      </c>
      <c r="E21" s="51"/>
    </row>
    <row r="22" spans="1:8" s="75" customFormat="1" ht="15" customHeight="1" x14ac:dyDescent="0.2">
      <c r="A22" s="71" t="s">
        <v>159</v>
      </c>
      <c r="B22" s="72" t="s">
        <v>58</v>
      </c>
      <c r="C22" s="73">
        <f>C19-C20-C21</f>
        <v>5901711.9999999925</v>
      </c>
      <c r="D22" s="73">
        <f>D19-D20-D21</f>
        <v>11220695</v>
      </c>
      <c r="E22" s="74"/>
      <c r="G22" s="76"/>
      <c r="H22" s="76"/>
    </row>
    <row r="23" spans="1:8" x14ac:dyDescent="0.2">
      <c r="A23" s="67" t="s">
        <v>160</v>
      </c>
      <c r="B23" s="37" t="s">
        <v>60</v>
      </c>
      <c r="C23" s="70">
        <v>672464</v>
      </c>
      <c r="D23" s="70">
        <v>579786</v>
      </c>
      <c r="E23" s="51"/>
    </row>
    <row r="24" spans="1:8" x14ac:dyDescent="0.2">
      <c r="A24" s="67" t="s">
        <v>161</v>
      </c>
      <c r="B24" s="37" t="s">
        <v>62</v>
      </c>
      <c r="C24" s="70">
        <v>543791</v>
      </c>
      <c r="D24" s="70">
        <v>523701</v>
      </c>
      <c r="E24" s="51"/>
    </row>
    <row r="25" spans="1:8" ht="27" customHeight="1" x14ac:dyDescent="0.2">
      <c r="A25" s="67" t="s">
        <v>162</v>
      </c>
      <c r="B25" s="37" t="s">
        <v>163</v>
      </c>
      <c r="C25" s="70">
        <v>2925693</v>
      </c>
      <c r="D25" s="70">
        <v>4023</v>
      </c>
      <c r="E25" s="51"/>
    </row>
    <row r="26" spans="1:8" x14ac:dyDescent="0.2">
      <c r="A26" s="67" t="s">
        <v>164</v>
      </c>
      <c r="B26" s="37" t="s">
        <v>165</v>
      </c>
      <c r="C26" s="70">
        <v>662268</v>
      </c>
      <c r="D26" s="70">
        <v>155047</v>
      </c>
      <c r="E26" s="51"/>
    </row>
    <row r="27" spans="1:8" x14ac:dyDescent="0.2">
      <c r="A27" s="67" t="s">
        <v>166</v>
      </c>
      <c r="B27" s="37" t="s">
        <v>167</v>
      </c>
      <c r="C27" s="70">
        <v>1223572</v>
      </c>
      <c r="D27" s="70">
        <v>1807615</v>
      </c>
      <c r="E27" s="51"/>
    </row>
    <row r="28" spans="1:8" s="75" customFormat="1" x14ac:dyDescent="0.2">
      <c r="A28" s="71" t="s">
        <v>168</v>
      </c>
      <c r="B28" s="72">
        <v>100</v>
      </c>
      <c r="C28" s="73">
        <f>C22+C23-C24+C25+C26-C27</f>
        <v>8394773.9999999925</v>
      </c>
      <c r="D28" s="73">
        <f>D22+D23-D24+D25+D26-D27</f>
        <v>9628235</v>
      </c>
      <c r="E28" s="74"/>
      <c r="G28" s="76"/>
      <c r="H28" s="76"/>
    </row>
    <row r="29" spans="1:8" x14ac:dyDescent="0.2">
      <c r="A29" s="67" t="s">
        <v>169</v>
      </c>
      <c r="B29" s="37" t="s">
        <v>170</v>
      </c>
      <c r="C29" s="70">
        <v>1291945</v>
      </c>
      <c r="D29" s="70">
        <v>2374196</v>
      </c>
      <c r="E29" s="51"/>
      <c r="F29" s="51"/>
      <c r="G29" s="77"/>
      <c r="H29" s="78"/>
    </row>
    <row r="30" spans="1:8" s="75" customFormat="1" ht="25.5" x14ac:dyDescent="0.2">
      <c r="A30" s="71" t="s">
        <v>171</v>
      </c>
      <c r="B30" s="72" t="s">
        <v>172</v>
      </c>
      <c r="C30" s="73">
        <f>C28-C29</f>
        <v>7102828.9999999925</v>
      </c>
      <c r="D30" s="73">
        <f>D28-D29</f>
        <v>7254039</v>
      </c>
      <c r="E30" s="74"/>
      <c r="G30" s="76"/>
      <c r="H30" s="76"/>
    </row>
    <row r="31" spans="1:8" ht="12.75" customHeight="1" x14ac:dyDescent="0.2">
      <c r="A31" s="67" t="s">
        <v>173</v>
      </c>
      <c r="B31" s="37" t="s">
        <v>174</v>
      </c>
      <c r="C31" s="70"/>
      <c r="D31" s="70"/>
      <c r="E31" s="51"/>
    </row>
    <row r="32" spans="1:8" s="75" customFormat="1" x14ac:dyDescent="0.2">
      <c r="A32" s="71" t="s">
        <v>175</v>
      </c>
      <c r="B32" s="72">
        <v>300</v>
      </c>
      <c r="C32" s="73">
        <f>C30+C31</f>
        <v>7102828.9999999925</v>
      </c>
      <c r="D32" s="73">
        <f>D30+D31</f>
        <v>7254039</v>
      </c>
      <c r="E32" s="74"/>
      <c r="F32" s="74"/>
      <c r="G32" s="77"/>
      <c r="H32" s="78"/>
    </row>
    <row r="33" spans="1:8" x14ac:dyDescent="0.2">
      <c r="A33" s="67" t="s">
        <v>176</v>
      </c>
      <c r="B33" s="37"/>
      <c r="C33" s="70">
        <f>C32-C34</f>
        <v>7102828.9999999925</v>
      </c>
      <c r="D33" s="70">
        <f t="shared" ref="D33" si="0">D32-D34</f>
        <v>7254039</v>
      </c>
      <c r="E33" s="51"/>
    </row>
    <row r="34" spans="1:8" x14ac:dyDescent="0.2">
      <c r="A34" s="67" t="s">
        <v>177</v>
      </c>
      <c r="B34" s="37"/>
      <c r="C34" s="70"/>
      <c r="D34" s="70"/>
      <c r="E34" s="51"/>
    </row>
    <row r="35" spans="1:8" x14ac:dyDescent="0.2">
      <c r="A35" s="71" t="s">
        <v>178</v>
      </c>
      <c r="B35" s="72">
        <v>400</v>
      </c>
      <c r="C35" s="73">
        <f>C46+C52</f>
        <v>-63531</v>
      </c>
      <c r="D35" s="73">
        <f>D46+D52</f>
        <v>-88947</v>
      </c>
      <c r="E35" s="51"/>
      <c r="F35" s="51"/>
      <c r="G35" s="77"/>
      <c r="H35" s="78"/>
    </row>
    <row r="36" spans="1:8" x14ac:dyDescent="0.2">
      <c r="A36" s="67" t="s">
        <v>179</v>
      </c>
      <c r="B36" s="37"/>
      <c r="C36" s="70"/>
      <c r="D36" s="70"/>
    </row>
    <row r="37" spans="1:8" ht="24" customHeight="1" x14ac:dyDescent="0.2">
      <c r="A37" s="67" t="s">
        <v>180</v>
      </c>
      <c r="B37" s="37">
        <v>410</v>
      </c>
      <c r="C37" s="70"/>
      <c r="D37" s="70"/>
      <c r="E37" s="51"/>
    </row>
    <row r="38" spans="1:8" ht="25.5" x14ac:dyDescent="0.2">
      <c r="A38" s="67" t="s">
        <v>181</v>
      </c>
      <c r="B38" s="37" t="s">
        <v>182</v>
      </c>
      <c r="C38" s="70"/>
      <c r="D38" s="70"/>
      <c r="E38" s="51"/>
    </row>
    <row r="39" spans="1:8" x14ac:dyDescent="0.2">
      <c r="A39" s="67" t="s">
        <v>183</v>
      </c>
      <c r="B39" s="37" t="s">
        <v>184</v>
      </c>
      <c r="C39" s="70"/>
      <c r="D39" s="70"/>
      <c r="E39" s="51"/>
    </row>
    <row r="40" spans="1:8" x14ac:dyDescent="0.2">
      <c r="A40" s="67" t="s">
        <v>185</v>
      </c>
      <c r="B40" s="37" t="s">
        <v>186</v>
      </c>
      <c r="C40" s="70"/>
      <c r="D40" s="70"/>
      <c r="E40" s="51"/>
    </row>
    <row r="41" spans="1:8" x14ac:dyDescent="0.2">
      <c r="A41" s="67" t="s">
        <v>187</v>
      </c>
      <c r="B41" s="37" t="s">
        <v>188</v>
      </c>
      <c r="C41" s="70">
        <v>-63531</v>
      </c>
      <c r="D41" s="70">
        <v>-43237</v>
      </c>
      <c r="E41" s="51"/>
    </row>
    <row r="42" spans="1:8" x14ac:dyDescent="0.2">
      <c r="A42" s="67" t="s">
        <v>189</v>
      </c>
      <c r="B42" s="37" t="s">
        <v>190</v>
      </c>
      <c r="C42" s="70"/>
      <c r="D42" s="70"/>
      <c r="E42" s="51"/>
    </row>
    <row r="43" spans="1:8" x14ac:dyDescent="0.2">
      <c r="A43" s="67" t="s">
        <v>191</v>
      </c>
      <c r="B43" s="37" t="s">
        <v>192</v>
      </c>
      <c r="C43" s="70"/>
      <c r="D43" s="70"/>
      <c r="E43" s="51"/>
    </row>
    <row r="44" spans="1:8" ht="13.7" customHeight="1" x14ac:dyDescent="0.2">
      <c r="A44" s="67" t="s">
        <v>193</v>
      </c>
      <c r="B44" s="37" t="s">
        <v>194</v>
      </c>
      <c r="C44" s="70"/>
      <c r="D44" s="70"/>
      <c r="E44" s="51"/>
    </row>
    <row r="45" spans="1:8" ht="15" customHeight="1" x14ac:dyDescent="0.2">
      <c r="A45" s="67" t="s">
        <v>195</v>
      </c>
      <c r="B45" s="37" t="s">
        <v>196</v>
      </c>
      <c r="C45" s="70"/>
      <c r="D45" s="70"/>
      <c r="E45" s="51"/>
    </row>
    <row r="46" spans="1:8" ht="51.75" customHeight="1" x14ac:dyDescent="0.2">
      <c r="A46" s="71" t="s">
        <v>197</v>
      </c>
      <c r="B46" s="72" t="s">
        <v>198</v>
      </c>
      <c r="C46" s="70">
        <f>SUM(C37:C45)</f>
        <v>-63531</v>
      </c>
      <c r="D46" s="70">
        <f>SUM(D37:D45)</f>
        <v>-43237</v>
      </c>
      <c r="E46" s="51"/>
    </row>
    <row r="47" spans="1:8" ht="13.7" customHeight="1" x14ac:dyDescent="0.2">
      <c r="A47" s="67" t="s">
        <v>199</v>
      </c>
      <c r="B47" s="37" t="s">
        <v>200</v>
      </c>
      <c r="C47" s="70"/>
      <c r="D47" s="70"/>
      <c r="E47" s="51"/>
    </row>
    <row r="48" spans="1:8" ht="36.75" customHeight="1" x14ac:dyDescent="0.2">
      <c r="A48" s="67" t="s">
        <v>181</v>
      </c>
      <c r="B48" s="37" t="s">
        <v>201</v>
      </c>
      <c r="C48" s="70"/>
      <c r="D48" s="70"/>
      <c r="E48" s="51"/>
    </row>
    <row r="49" spans="1:8" ht="15.75" customHeight="1" x14ac:dyDescent="0.2">
      <c r="A49" s="67" t="s">
        <v>202</v>
      </c>
      <c r="B49" s="37" t="s">
        <v>203</v>
      </c>
      <c r="C49" s="70"/>
      <c r="D49" s="70"/>
      <c r="E49" s="51"/>
    </row>
    <row r="50" spans="1:8" ht="15" customHeight="1" x14ac:dyDescent="0.2">
      <c r="A50" s="67" t="s">
        <v>195</v>
      </c>
      <c r="B50" s="37" t="s">
        <v>204</v>
      </c>
      <c r="C50" s="70"/>
      <c r="D50" s="70"/>
      <c r="E50" s="51"/>
    </row>
    <row r="51" spans="1:8" ht="22.7" customHeight="1" x14ac:dyDescent="0.2">
      <c r="A51" s="67" t="s">
        <v>205</v>
      </c>
      <c r="B51" s="37" t="s">
        <v>206</v>
      </c>
      <c r="C51" s="70"/>
      <c r="D51" s="70">
        <v>-45710</v>
      </c>
      <c r="E51" s="51"/>
    </row>
    <row r="52" spans="1:8" ht="50.25" customHeight="1" x14ac:dyDescent="0.2">
      <c r="A52" s="71" t="s">
        <v>207</v>
      </c>
      <c r="B52" s="72" t="s">
        <v>208</v>
      </c>
      <c r="C52" s="70">
        <f>SUM(C47:C51)</f>
        <v>0</v>
      </c>
      <c r="D52" s="70">
        <f>SUM(D47:D51)</f>
        <v>-45710</v>
      </c>
      <c r="E52" s="51"/>
    </row>
    <row r="53" spans="1:8" s="75" customFormat="1" ht="25.5" x14ac:dyDescent="0.2">
      <c r="A53" s="71" t="s">
        <v>209</v>
      </c>
      <c r="B53" s="72">
        <v>500</v>
      </c>
      <c r="C53" s="73">
        <f>C32+C35</f>
        <v>7039297.9999999925</v>
      </c>
      <c r="D53" s="73">
        <f>D32+D35</f>
        <v>7165092</v>
      </c>
      <c r="E53" s="74"/>
      <c r="G53" s="76"/>
      <c r="H53" s="76"/>
    </row>
    <row r="54" spans="1:8" x14ac:dyDescent="0.2">
      <c r="A54" s="67" t="s">
        <v>210</v>
      </c>
      <c r="B54" s="37"/>
      <c r="C54" s="70"/>
      <c r="D54" s="70"/>
    </row>
    <row r="55" spans="1:8" x14ac:dyDescent="0.2">
      <c r="A55" s="67" t="s">
        <v>176</v>
      </c>
      <c r="B55" s="37"/>
      <c r="C55" s="70">
        <f>C53-C56</f>
        <v>7039297.9999999925</v>
      </c>
      <c r="D55" s="70">
        <f>D53-D56</f>
        <v>7165092</v>
      </c>
    </row>
    <row r="56" spans="1:8" x14ac:dyDescent="0.2">
      <c r="A56" s="67" t="s">
        <v>211</v>
      </c>
      <c r="B56" s="37"/>
      <c r="C56" s="70"/>
      <c r="D56" s="70"/>
    </row>
    <row r="57" spans="1:8" s="75" customFormat="1" x14ac:dyDescent="0.2">
      <c r="A57" s="71" t="s">
        <v>212</v>
      </c>
      <c r="B57" s="72" t="s">
        <v>213</v>
      </c>
      <c r="C57" s="79"/>
      <c r="D57" s="79"/>
      <c r="G57" s="76"/>
      <c r="H57" s="76"/>
    </row>
    <row r="58" spans="1:8" x14ac:dyDescent="0.2">
      <c r="A58" s="67" t="s">
        <v>179</v>
      </c>
      <c r="B58" s="37"/>
      <c r="C58" s="70"/>
      <c r="D58" s="70"/>
    </row>
    <row r="59" spans="1:8" x14ac:dyDescent="0.2">
      <c r="A59" s="67" t="s">
        <v>214</v>
      </c>
      <c r="B59" s="37"/>
      <c r="C59" s="70"/>
      <c r="D59" s="70"/>
    </row>
    <row r="60" spans="1:8" x14ac:dyDescent="0.2">
      <c r="A60" s="67" t="s">
        <v>215</v>
      </c>
      <c r="B60" s="80"/>
      <c r="C60" s="81">
        <f>C33/4405169</f>
        <v>1.612385132102762</v>
      </c>
      <c r="D60" s="82">
        <f>D33/4405169</f>
        <v>1.6467107164333536</v>
      </c>
    </row>
    <row r="61" spans="1:8" x14ac:dyDescent="0.2">
      <c r="A61" s="67" t="s">
        <v>216</v>
      </c>
      <c r="B61" s="80"/>
      <c r="C61" s="70"/>
      <c r="D61" s="70"/>
    </row>
    <row r="62" spans="1:8" x14ac:dyDescent="0.2">
      <c r="A62" s="67" t="s">
        <v>217</v>
      </c>
      <c r="B62" s="80"/>
      <c r="C62" s="70"/>
      <c r="D62" s="70"/>
    </row>
    <row r="63" spans="1:8" x14ac:dyDescent="0.2">
      <c r="A63" s="67" t="s">
        <v>215</v>
      </c>
      <c r="B63" s="80"/>
      <c r="C63" s="70"/>
      <c r="D63" s="70"/>
    </row>
    <row r="64" spans="1:8" x14ac:dyDescent="0.2">
      <c r="A64" s="67" t="s">
        <v>216</v>
      </c>
      <c r="B64" s="80"/>
      <c r="C64" s="70"/>
      <c r="D64" s="70"/>
    </row>
    <row r="66" spans="1:8" s="50" customFormat="1" ht="12.75" customHeight="1" x14ac:dyDescent="0.2">
      <c r="A66" s="83" t="s">
        <v>218</v>
      </c>
      <c r="C66" s="50" t="s">
        <v>219</v>
      </c>
      <c r="G66" s="84"/>
      <c r="H66" s="84"/>
    </row>
    <row r="67" spans="1:8" s="50" customFormat="1" x14ac:dyDescent="0.2">
      <c r="A67" s="85" t="s">
        <v>220</v>
      </c>
      <c r="C67" s="186" t="s">
        <v>142</v>
      </c>
      <c r="D67" s="186"/>
      <c r="G67" s="84"/>
      <c r="H67" s="84"/>
    </row>
    <row r="68" spans="1:8" s="50" customFormat="1" x14ac:dyDescent="0.2">
      <c r="A68" s="85"/>
      <c r="C68" s="54"/>
      <c r="D68" s="54"/>
      <c r="G68" s="84"/>
      <c r="H68" s="84"/>
    </row>
    <row r="69" spans="1:8" s="50" customFormat="1" x14ac:dyDescent="0.2">
      <c r="A69" s="83" t="s">
        <v>221</v>
      </c>
      <c r="C69" s="50" t="s">
        <v>219</v>
      </c>
      <c r="G69" s="84"/>
      <c r="H69" s="84"/>
    </row>
    <row r="70" spans="1:8" s="50" customFormat="1" x14ac:dyDescent="0.2">
      <c r="A70" s="86" t="s">
        <v>222</v>
      </c>
      <c r="C70" s="186" t="s">
        <v>142</v>
      </c>
      <c r="D70" s="186"/>
      <c r="G70" s="84"/>
      <c r="H70" s="84"/>
    </row>
    <row r="71" spans="1:8" s="50" customFormat="1" x14ac:dyDescent="0.2">
      <c r="A71" s="50" t="s">
        <v>145</v>
      </c>
      <c r="G71" s="84"/>
      <c r="H71" s="84"/>
    </row>
  </sheetData>
  <mergeCells count="6">
    <mergeCell ref="C70:D70"/>
    <mergeCell ref="A15:A16"/>
    <mergeCell ref="B15:B16"/>
    <mergeCell ref="C15:C16"/>
    <mergeCell ref="D15:D16"/>
    <mergeCell ref="C67:D67"/>
  </mergeCells>
  <pageMargins left="0.70866141732283472" right="0.70866141732283472" top="0.54" bottom="0.46" header="0.31496062992125984" footer="0.31496062992125984"/>
  <pageSetup paperSize="9" scale="72" orientation="portrait" r:id="rId1"/>
  <headerFooter>
    <oddHeader>&amp;R&amp;A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B80D9-25D1-4070-8355-80FC95568BA9}">
  <sheetPr>
    <pageSetUpPr fitToPage="1"/>
  </sheetPr>
  <dimension ref="A1:K97"/>
  <sheetViews>
    <sheetView view="pageBreakPreview" topLeftCell="A2" zoomScale="90" zoomScaleNormal="100" zoomScaleSheetLayoutView="90" workbookViewId="0">
      <selection activeCell="G37" sqref="G37"/>
    </sheetView>
  </sheetViews>
  <sheetFormatPr defaultColWidth="67.42578125" defaultRowHeight="12.75" x14ac:dyDescent="0.2"/>
  <cols>
    <col min="1" max="1" width="77.85546875" style="88" customWidth="1"/>
    <col min="2" max="2" width="10.42578125" style="88" bestFit="1" customWidth="1"/>
    <col min="3" max="4" width="15.42578125" style="88" customWidth="1"/>
    <col min="5" max="5" width="13.42578125" style="89" customWidth="1"/>
    <col min="6" max="6" width="12.28515625" style="88" customWidth="1"/>
    <col min="7" max="11" width="9.42578125" style="88" customWidth="1"/>
    <col min="12" max="254" width="9.42578125" style="90" customWidth="1"/>
    <col min="255" max="16384" width="67.42578125" style="90"/>
  </cols>
  <sheetData>
    <row r="1" spans="1:11" ht="15.75" hidden="1" customHeight="1" x14ac:dyDescent="0.2">
      <c r="A1" s="87" t="s">
        <v>223</v>
      </c>
    </row>
    <row r="2" spans="1:11" s="2" customFormat="1" x14ac:dyDescent="0.2">
      <c r="A2" s="91"/>
      <c r="B2" s="92"/>
      <c r="D2" s="4" t="s">
        <v>224</v>
      </c>
      <c r="E2" s="5"/>
    </row>
    <row r="3" spans="1:11" s="2" customFormat="1" x14ac:dyDescent="0.2">
      <c r="A3" s="91"/>
      <c r="B3" s="92"/>
      <c r="D3" s="4" t="s">
        <v>1</v>
      </c>
      <c r="E3" s="5"/>
    </row>
    <row r="4" spans="1:11" s="2" customFormat="1" x14ac:dyDescent="0.2">
      <c r="A4" s="91"/>
      <c r="B4" s="92"/>
      <c r="D4" s="4" t="s">
        <v>2</v>
      </c>
      <c r="E4" s="5"/>
    </row>
    <row r="5" spans="1:11" x14ac:dyDescent="0.2">
      <c r="D5" s="93"/>
    </row>
    <row r="6" spans="1:11" s="94" customFormat="1" x14ac:dyDescent="0.2">
      <c r="A6" s="54"/>
      <c r="B6" s="54"/>
      <c r="C6" s="54"/>
      <c r="D6" s="4" t="s">
        <v>225</v>
      </c>
      <c r="E6" s="89"/>
      <c r="F6" s="54"/>
      <c r="G6" s="54"/>
      <c r="H6" s="54"/>
      <c r="I6" s="54"/>
      <c r="J6" s="54"/>
      <c r="K6" s="54"/>
    </row>
    <row r="7" spans="1:11" s="94" customFormat="1" x14ac:dyDescent="0.2">
      <c r="A7" s="54"/>
      <c r="B7" s="54"/>
      <c r="C7" s="54"/>
      <c r="D7" s="4" t="s">
        <v>226</v>
      </c>
      <c r="E7" s="89"/>
      <c r="F7" s="54"/>
      <c r="G7" s="54"/>
      <c r="H7" s="54"/>
      <c r="I7" s="54"/>
      <c r="J7" s="54"/>
      <c r="K7" s="54"/>
    </row>
    <row r="8" spans="1:11" s="94" customFormat="1" x14ac:dyDescent="0.2">
      <c r="A8" s="8"/>
      <c r="B8" s="8" t="s">
        <v>227</v>
      </c>
      <c r="C8" s="8"/>
      <c r="D8" s="4" t="s">
        <v>229</v>
      </c>
      <c r="E8" s="89"/>
      <c r="F8" s="54"/>
      <c r="G8" s="54"/>
      <c r="H8" s="54"/>
      <c r="I8" s="54"/>
      <c r="J8" s="54"/>
      <c r="K8" s="54"/>
    </row>
    <row r="9" spans="1:11" x14ac:dyDescent="0.2">
      <c r="A9" s="8"/>
      <c r="B9" s="8"/>
      <c r="C9" s="8"/>
      <c r="D9" s="96"/>
    </row>
    <row r="10" spans="1:11" x14ac:dyDescent="0.2">
      <c r="A10" s="97"/>
      <c r="B10" s="8"/>
      <c r="C10" s="8"/>
      <c r="D10" s="98" t="s">
        <v>230</v>
      </c>
    </row>
    <row r="11" spans="1:11" x14ac:dyDescent="0.2">
      <c r="A11" s="99" t="s">
        <v>231</v>
      </c>
      <c r="B11" s="100"/>
      <c r="C11" s="100"/>
      <c r="D11" s="101"/>
      <c r="E11" s="101"/>
    </row>
    <row r="12" spans="1:11" x14ac:dyDescent="0.2">
      <c r="A12" s="99" t="s">
        <v>232</v>
      </c>
      <c r="B12" s="102">
        <f>Ф1!C20</f>
        <v>45473</v>
      </c>
      <c r="C12" s="100"/>
      <c r="D12" s="101"/>
      <c r="E12" s="101"/>
    </row>
    <row r="13" spans="1:11" x14ac:dyDescent="0.2">
      <c r="A13" s="99" t="s">
        <v>233</v>
      </c>
      <c r="B13" s="100"/>
      <c r="C13" s="100"/>
      <c r="D13" s="101"/>
      <c r="E13" s="101"/>
    </row>
    <row r="14" spans="1:11" x14ac:dyDescent="0.2">
      <c r="A14" s="97"/>
      <c r="B14" s="8"/>
      <c r="C14" s="8"/>
      <c r="D14" s="103"/>
    </row>
    <row r="15" spans="1:11" x14ac:dyDescent="0.2">
      <c r="A15" s="97"/>
      <c r="B15" s="8"/>
      <c r="C15" s="8"/>
      <c r="D15" s="103"/>
    </row>
    <row r="16" spans="1:11" x14ac:dyDescent="0.2">
      <c r="A16" s="104" t="s">
        <v>234</v>
      </c>
      <c r="B16" s="8"/>
      <c r="C16" s="8"/>
      <c r="D16" s="103"/>
    </row>
    <row r="17" spans="1:4" x14ac:dyDescent="0.2">
      <c r="A17" s="97"/>
      <c r="B17" s="8"/>
      <c r="C17" s="8"/>
      <c r="D17" s="103"/>
    </row>
    <row r="18" spans="1:4" x14ac:dyDescent="0.2">
      <c r="A18" s="50"/>
      <c r="B18" s="50"/>
      <c r="C18" s="50"/>
      <c r="D18" s="105" t="s">
        <v>235</v>
      </c>
    </row>
    <row r="19" spans="1:4" ht="25.5" x14ac:dyDescent="0.2">
      <c r="A19" s="106" t="s">
        <v>236</v>
      </c>
      <c r="B19" s="62" t="s">
        <v>237</v>
      </c>
      <c r="C19" s="62" t="s">
        <v>152</v>
      </c>
      <c r="D19" s="62" t="s">
        <v>153</v>
      </c>
    </row>
    <row r="20" spans="1:4" x14ac:dyDescent="0.2">
      <c r="A20" s="107" t="s">
        <v>238</v>
      </c>
      <c r="B20" s="108"/>
      <c r="C20" s="108"/>
      <c r="D20" s="109"/>
    </row>
    <row r="21" spans="1:4" x14ac:dyDescent="0.2">
      <c r="A21" s="22" t="s">
        <v>239</v>
      </c>
      <c r="B21" s="110">
        <v>10</v>
      </c>
      <c r="C21" s="111">
        <f>SUM(C23:C28)</f>
        <v>35322611</v>
      </c>
      <c r="D21" s="111">
        <f>SUM(D23:D28)</f>
        <v>64221612</v>
      </c>
    </row>
    <row r="22" spans="1:4" x14ac:dyDescent="0.2">
      <c r="A22" s="80" t="s">
        <v>240</v>
      </c>
      <c r="B22" s="112"/>
      <c r="C22" s="113"/>
      <c r="D22" s="113"/>
    </row>
    <row r="23" spans="1:4" x14ac:dyDescent="0.2">
      <c r="A23" s="80" t="s">
        <v>241</v>
      </c>
      <c r="B23" s="114">
        <v>11</v>
      </c>
      <c r="C23" s="115">
        <v>34144107</v>
      </c>
      <c r="D23" s="113">
        <v>52542795</v>
      </c>
    </row>
    <row r="24" spans="1:4" x14ac:dyDescent="0.2">
      <c r="A24" s="116" t="s">
        <v>242</v>
      </c>
      <c r="B24" s="114">
        <v>12</v>
      </c>
      <c r="C24" s="117"/>
      <c r="D24" s="113"/>
    </row>
    <row r="25" spans="1:4" x14ac:dyDescent="0.2">
      <c r="A25" s="80" t="s">
        <v>243</v>
      </c>
      <c r="B25" s="114">
        <v>13</v>
      </c>
      <c r="C25" s="115">
        <v>346988</v>
      </c>
      <c r="D25" s="113">
        <v>10901248</v>
      </c>
    </row>
    <row r="26" spans="1:4" x14ac:dyDescent="0.2">
      <c r="A26" s="80" t="s">
        <v>244</v>
      </c>
      <c r="B26" s="114">
        <v>14</v>
      </c>
      <c r="C26" s="118"/>
      <c r="D26" s="118"/>
    </row>
    <row r="27" spans="1:4" x14ac:dyDescent="0.2">
      <c r="A27" s="80" t="s">
        <v>245</v>
      </c>
      <c r="B27" s="114">
        <v>15</v>
      </c>
      <c r="C27" s="115">
        <v>438135</v>
      </c>
      <c r="D27" s="113">
        <v>467207</v>
      </c>
    </row>
    <row r="28" spans="1:4" x14ac:dyDescent="0.2">
      <c r="A28" s="80" t="s">
        <v>246</v>
      </c>
      <c r="B28" s="114">
        <v>16</v>
      </c>
      <c r="C28" s="115">
        <v>393381</v>
      </c>
      <c r="D28" s="113">
        <v>310362</v>
      </c>
    </row>
    <row r="29" spans="1:4" x14ac:dyDescent="0.2">
      <c r="A29" s="22" t="s">
        <v>247</v>
      </c>
      <c r="B29" s="110">
        <v>20</v>
      </c>
      <c r="C29" s="119">
        <f>SUM(C31:C37)</f>
        <v>41023544</v>
      </c>
      <c r="D29" s="120">
        <f>SUM(D31:D37)</f>
        <v>65419664</v>
      </c>
    </row>
    <row r="30" spans="1:4" x14ac:dyDescent="0.2">
      <c r="A30" s="80" t="s">
        <v>240</v>
      </c>
      <c r="B30" s="114"/>
      <c r="C30" s="122"/>
      <c r="D30" s="121"/>
    </row>
    <row r="31" spans="1:4" x14ac:dyDescent="0.2">
      <c r="A31" s="80" t="s">
        <v>248</v>
      </c>
      <c r="B31" s="114">
        <v>21</v>
      </c>
      <c r="C31" s="115">
        <v>19561707</v>
      </c>
      <c r="D31" s="121">
        <v>42273459</v>
      </c>
    </row>
    <row r="32" spans="1:4" x14ac:dyDescent="0.2">
      <c r="A32" s="80" t="s">
        <v>249</v>
      </c>
      <c r="B32" s="114">
        <v>22</v>
      </c>
      <c r="C32" s="115">
        <v>1274156</v>
      </c>
      <c r="D32" s="121">
        <v>534631</v>
      </c>
    </row>
    <row r="33" spans="1:5" x14ac:dyDescent="0.2">
      <c r="A33" s="80" t="s">
        <v>250</v>
      </c>
      <c r="B33" s="114">
        <v>23</v>
      </c>
      <c r="C33" s="115">
        <v>11769530</v>
      </c>
      <c r="D33" s="121">
        <v>10891487</v>
      </c>
    </row>
    <row r="34" spans="1:5" x14ac:dyDescent="0.2">
      <c r="A34" s="80" t="s">
        <v>251</v>
      </c>
      <c r="B34" s="114">
        <v>24</v>
      </c>
      <c r="C34" s="115">
        <v>47101</v>
      </c>
      <c r="D34" s="121">
        <v>46290</v>
      </c>
    </row>
    <row r="35" spans="1:5" x14ac:dyDescent="0.2">
      <c r="A35" s="80" t="s">
        <v>252</v>
      </c>
      <c r="B35" s="114">
        <v>25</v>
      </c>
      <c r="C35" s="118"/>
      <c r="D35" s="123"/>
    </row>
    <row r="36" spans="1:5" x14ac:dyDescent="0.2">
      <c r="A36" s="80" t="s">
        <v>253</v>
      </c>
      <c r="B36" s="114">
        <v>26</v>
      </c>
      <c r="C36" s="115">
        <v>4535622</v>
      </c>
      <c r="D36" s="121">
        <v>8267843</v>
      </c>
    </row>
    <row r="37" spans="1:5" x14ac:dyDescent="0.2">
      <c r="A37" s="80" t="s">
        <v>254</v>
      </c>
      <c r="B37" s="114">
        <v>27</v>
      </c>
      <c r="C37" s="115">
        <v>3835428</v>
      </c>
      <c r="D37" s="121">
        <v>3405954</v>
      </c>
    </row>
    <row r="38" spans="1:5" ht="25.5" x14ac:dyDescent="0.2">
      <c r="A38" s="71" t="s">
        <v>255</v>
      </c>
      <c r="B38" s="110">
        <v>30</v>
      </c>
      <c r="C38" s="124">
        <f>C21-C29</f>
        <v>-5700933</v>
      </c>
      <c r="D38" s="124">
        <f>D21-D29</f>
        <v>-1198052</v>
      </c>
    </row>
    <row r="39" spans="1:5" x14ac:dyDescent="0.2">
      <c r="A39" s="107" t="s">
        <v>256</v>
      </c>
      <c r="B39" s="110"/>
      <c r="C39" s="125"/>
      <c r="D39" s="126"/>
    </row>
    <row r="40" spans="1:5" x14ac:dyDescent="0.2">
      <c r="A40" s="22" t="s">
        <v>257</v>
      </c>
      <c r="B40" s="110">
        <v>40</v>
      </c>
      <c r="C40" s="124">
        <f>SUM(C42:C53)</f>
        <v>1376</v>
      </c>
      <c r="D40" s="124">
        <f>SUM(D42:D53)</f>
        <v>44316</v>
      </c>
    </row>
    <row r="41" spans="1:5" x14ac:dyDescent="0.2">
      <c r="A41" s="80" t="s">
        <v>240</v>
      </c>
      <c r="B41" s="114"/>
      <c r="C41" s="122"/>
      <c r="D41" s="121"/>
    </row>
    <row r="42" spans="1:5" x14ac:dyDescent="0.2">
      <c r="A42" s="80" t="s">
        <v>258</v>
      </c>
      <c r="B42" s="114">
        <v>41</v>
      </c>
      <c r="C42" s="115">
        <v>565</v>
      </c>
      <c r="D42" s="121">
        <v>2591</v>
      </c>
    </row>
    <row r="43" spans="1:5" x14ac:dyDescent="0.2">
      <c r="A43" s="80" t="s">
        <v>259</v>
      </c>
      <c r="B43" s="114">
        <v>42</v>
      </c>
      <c r="C43" s="115"/>
      <c r="D43" s="121"/>
    </row>
    <row r="44" spans="1:5" x14ac:dyDescent="0.2">
      <c r="A44" s="80" t="s">
        <v>260</v>
      </c>
      <c r="B44" s="114">
        <v>43</v>
      </c>
      <c r="C44" s="115">
        <v>141</v>
      </c>
      <c r="D44" s="121">
        <v>5371</v>
      </c>
    </row>
    <row r="45" spans="1:5" ht="25.5" x14ac:dyDescent="0.2">
      <c r="A45" s="26" t="s">
        <v>261</v>
      </c>
      <c r="B45" s="114">
        <v>44</v>
      </c>
      <c r="C45" s="117"/>
      <c r="D45" s="121"/>
    </row>
    <row r="46" spans="1:5" x14ac:dyDescent="0.2">
      <c r="A46" s="80" t="s">
        <v>262</v>
      </c>
      <c r="B46" s="114">
        <v>45</v>
      </c>
      <c r="C46" s="115"/>
      <c r="D46" s="121"/>
    </row>
    <row r="47" spans="1:5" x14ac:dyDescent="0.2">
      <c r="A47" s="26" t="s">
        <v>263</v>
      </c>
      <c r="B47" s="114">
        <v>46</v>
      </c>
      <c r="C47" s="117"/>
      <c r="D47" s="121"/>
    </row>
    <row r="48" spans="1:5" x14ac:dyDescent="0.2">
      <c r="A48" s="26" t="s">
        <v>264</v>
      </c>
      <c r="B48" s="114">
        <v>47</v>
      </c>
      <c r="C48" s="117"/>
      <c r="D48" s="121"/>
    </row>
    <row r="49" spans="1:4" x14ac:dyDescent="0.2">
      <c r="A49" s="80" t="s">
        <v>265</v>
      </c>
      <c r="B49" s="114">
        <v>48</v>
      </c>
      <c r="C49" s="115"/>
      <c r="D49" s="121"/>
    </row>
    <row r="50" spans="1:4" x14ac:dyDescent="0.2">
      <c r="A50" s="80" t="s">
        <v>266</v>
      </c>
      <c r="B50" s="114">
        <v>49</v>
      </c>
      <c r="C50" s="115"/>
      <c r="D50" s="121"/>
    </row>
    <row r="51" spans="1:4" x14ac:dyDescent="0.2">
      <c r="A51" s="80" t="s">
        <v>267</v>
      </c>
      <c r="B51" s="114">
        <v>50</v>
      </c>
      <c r="C51" s="115"/>
      <c r="D51" s="121"/>
    </row>
    <row r="52" spans="1:4" x14ac:dyDescent="0.2">
      <c r="A52" s="80" t="s">
        <v>268</v>
      </c>
      <c r="B52" s="114">
        <v>51</v>
      </c>
      <c r="C52" s="115"/>
      <c r="D52" s="121"/>
    </row>
    <row r="53" spans="1:4" x14ac:dyDescent="0.2">
      <c r="A53" s="80" t="s">
        <v>246</v>
      </c>
      <c r="B53" s="114">
        <v>52</v>
      </c>
      <c r="C53" s="115">
        <v>670</v>
      </c>
      <c r="D53" s="121">
        <v>36354</v>
      </c>
    </row>
    <row r="54" spans="1:4" x14ac:dyDescent="0.2">
      <c r="A54" s="22" t="s">
        <v>269</v>
      </c>
      <c r="B54" s="110">
        <v>60</v>
      </c>
      <c r="C54" s="124">
        <f>SUM(C56:C68)</f>
        <v>1266646</v>
      </c>
      <c r="D54" s="124">
        <f>SUM(D56:D68)</f>
        <v>1189986</v>
      </c>
    </row>
    <row r="55" spans="1:4" x14ac:dyDescent="0.2">
      <c r="A55" s="80" t="s">
        <v>240</v>
      </c>
      <c r="B55" s="114"/>
      <c r="C55" s="115"/>
      <c r="D55" s="121"/>
    </row>
    <row r="56" spans="1:4" x14ac:dyDescent="0.2">
      <c r="A56" s="80" t="s">
        <v>270</v>
      </c>
      <c r="B56" s="114">
        <v>61</v>
      </c>
      <c r="C56" s="115">
        <v>750093</v>
      </c>
      <c r="D56" s="121">
        <v>433014</v>
      </c>
    </row>
    <row r="57" spans="1:4" x14ac:dyDescent="0.2">
      <c r="A57" s="80" t="s">
        <v>271</v>
      </c>
      <c r="B57" s="114">
        <v>62</v>
      </c>
      <c r="C57" s="115">
        <v>9659</v>
      </c>
      <c r="D57" s="121">
        <v>475</v>
      </c>
    </row>
    <row r="58" spans="1:4" x14ac:dyDescent="0.2">
      <c r="A58" s="80" t="s">
        <v>272</v>
      </c>
      <c r="B58" s="114">
        <v>63</v>
      </c>
      <c r="C58" s="115">
        <v>464164</v>
      </c>
      <c r="D58" s="121">
        <v>559663</v>
      </c>
    </row>
    <row r="59" spans="1:4" ht="25.5" x14ac:dyDescent="0.2">
      <c r="A59" s="26" t="s">
        <v>273</v>
      </c>
      <c r="B59" s="114">
        <v>64</v>
      </c>
      <c r="C59" s="117"/>
      <c r="D59" s="121"/>
    </row>
    <row r="60" spans="1:4" x14ac:dyDescent="0.2">
      <c r="A60" s="80" t="s">
        <v>274</v>
      </c>
      <c r="B60" s="114">
        <v>65</v>
      </c>
      <c r="C60" s="115"/>
      <c r="D60" s="121"/>
    </row>
    <row r="61" spans="1:4" x14ac:dyDescent="0.2">
      <c r="A61" s="80" t="s">
        <v>275</v>
      </c>
      <c r="B61" s="114">
        <v>66</v>
      </c>
      <c r="C61" s="115"/>
      <c r="D61" s="121"/>
    </row>
    <row r="62" spans="1:4" x14ac:dyDescent="0.2">
      <c r="A62" s="80" t="s">
        <v>276</v>
      </c>
      <c r="B62" s="114">
        <v>67</v>
      </c>
      <c r="C62" s="115">
        <v>20009</v>
      </c>
      <c r="D62" s="121"/>
    </row>
    <row r="63" spans="1:4" x14ac:dyDescent="0.2">
      <c r="A63" s="80" t="s">
        <v>277</v>
      </c>
      <c r="B63" s="114">
        <v>68</v>
      </c>
      <c r="C63" s="115"/>
      <c r="D63" s="121"/>
    </row>
    <row r="64" spans="1:4" x14ac:dyDescent="0.2">
      <c r="A64" s="80" t="s">
        <v>278</v>
      </c>
      <c r="B64" s="114">
        <v>69</v>
      </c>
      <c r="C64" s="115"/>
      <c r="D64" s="121"/>
    </row>
    <row r="65" spans="1:4" x14ac:dyDescent="0.2">
      <c r="A65" s="80" t="s">
        <v>279</v>
      </c>
      <c r="B65" s="114">
        <v>70</v>
      </c>
      <c r="C65" s="115"/>
      <c r="D65" s="121"/>
    </row>
    <row r="66" spans="1:4" x14ac:dyDescent="0.2">
      <c r="A66" s="80" t="s">
        <v>266</v>
      </c>
      <c r="B66" s="114">
        <v>71</v>
      </c>
      <c r="C66" s="115"/>
      <c r="D66" s="121"/>
    </row>
    <row r="67" spans="1:4" x14ac:dyDescent="0.2">
      <c r="A67" s="80" t="s">
        <v>280</v>
      </c>
      <c r="B67" s="114">
        <v>72</v>
      </c>
      <c r="C67" s="117"/>
      <c r="D67" s="121"/>
    </row>
    <row r="68" spans="1:4" x14ac:dyDescent="0.2">
      <c r="A68" s="80" t="s">
        <v>254</v>
      </c>
      <c r="B68" s="114">
        <v>73</v>
      </c>
      <c r="C68" s="115">
        <v>22721</v>
      </c>
      <c r="D68" s="121">
        <v>196834</v>
      </c>
    </row>
    <row r="69" spans="1:4" ht="25.5" x14ac:dyDescent="0.2">
      <c r="A69" s="71" t="s">
        <v>281</v>
      </c>
      <c r="B69" s="110">
        <v>80</v>
      </c>
      <c r="C69" s="124">
        <f>C40-C54</f>
        <v>-1265270</v>
      </c>
      <c r="D69" s="124">
        <f>D40-D54</f>
        <v>-1145670</v>
      </c>
    </row>
    <row r="70" spans="1:4" x14ac:dyDescent="0.2">
      <c r="A70" s="107" t="s">
        <v>282</v>
      </c>
      <c r="B70" s="110"/>
      <c r="C70" s="125"/>
      <c r="D70" s="126"/>
    </row>
    <row r="71" spans="1:4" x14ac:dyDescent="0.2">
      <c r="A71" s="22" t="s">
        <v>283</v>
      </c>
      <c r="B71" s="110">
        <v>90</v>
      </c>
      <c r="C71" s="124">
        <f>SUM(C73:C76)</f>
        <v>0</v>
      </c>
      <c r="D71" s="124">
        <f>SUM(D73:D76)</f>
        <v>0</v>
      </c>
    </row>
    <row r="72" spans="1:4" x14ac:dyDescent="0.2">
      <c r="A72" s="80" t="s">
        <v>240</v>
      </c>
      <c r="B72" s="114"/>
      <c r="C72" s="122"/>
      <c r="D72" s="121"/>
    </row>
    <row r="73" spans="1:4" x14ac:dyDescent="0.2">
      <c r="A73" s="80" t="s">
        <v>284</v>
      </c>
      <c r="B73" s="114">
        <v>91</v>
      </c>
      <c r="C73" s="115"/>
      <c r="D73" s="121"/>
    </row>
    <row r="74" spans="1:4" x14ac:dyDescent="0.2">
      <c r="A74" s="80" t="s">
        <v>285</v>
      </c>
      <c r="B74" s="114">
        <v>92</v>
      </c>
      <c r="C74" s="115"/>
      <c r="D74" s="121"/>
    </row>
    <row r="75" spans="1:4" x14ac:dyDescent="0.2">
      <c r="A75" s="80" t="s">
        <v>268</v>
      </c>
      <c r="B75" s="114">
        <v>93</v>
      </c>
      <c r="C75" s="118"/>
      <c r="D75" s="123"/>
    </row>
    <row r="76" spans="1:4" x14ac:dyDescent="0.2">
      <c r="A76" s="80" t="s">
        <v>246</v>
      </c>
      <c r="B76" s="114">
        <v>94</v>
      </c>
      <c r="C76" s="115"/>
      <c r="D76" s="121"/>
    </row>
    <row r="77" spans="1:4" x14ac:dyDescent="0.2">
      <c r="A77" s="22" t="s">
        <v>286</v>
      </c>
      <c r="B77" s="108">
        <v>100</v>
      </c>
      <c r="C77" s="124">
        <f>SUM(C79:C83)</f>
        <v>407989</v>
      </c>
      <c r="D77" s="124">
        <f>SUM(D79:D83)</f>
        <v>260645</v>
      </c>
    </row>
    <row r="78" spans="1:4" x14ac:dyDescent="0.2">
      <c r="A78" s="80" t="s">
        <v>240</v>
      </c>
      <c r="B78" s="112"/>
      <c r="C78" s="122"/>
      <c r="D78" s="121"/>
    </row>
    <row r="79" spans="1:4" x14ac:dyDescent="0.2">
      <c r="A79" s="80" t="s">
        <v>287</v>
      </c>
      <c r="B79" s="112">
        <v>101</v>
      </c>
      <c r="C79" s="115"/>
      <c r="D79" s="113"/>
    </row>
    <row r="80" spans="1:4" x14ac:dyDescent="0.2">
      <c r="A80" s="80" t="s">
        <v>277</v>
      </c>
      <c r="B80" s="112">
        <v>102</v>
      </c>
      <c r="C80" s="118"/>
      <c r="D80" s="118">
        <v>253595</v>
      </c>
    </row>
    <row r="81" spans="1:6" x14ac:dyDescent="0.2">
      <c r="A81" s="80" t="s">
        <v>288</v>
      </c>
      <c r="B81" s="112">
        <v>103</v>
      </c>
      <c r="C81" s="115">
        <v>401310</v>
      </c>
      <c r="D81" s="121"/>
    </row>
    <row r="82" spans="1:6" x14ac:dyDescent="0.2">
      <c r="A82" s="80" t="s">
        <v>289</v>
      </c>
      <c r="B82" s="112">
        <v>104</v>
      </c>
      <c r="C82" s="115"/>
      <c r="D82" s="121"/>
    </row>
    <row r="83" spans="1:6" x14ac:dyDescent="0.2">
      <c r="A83" s="80" t="s">
        <v>290</v>
      </c>
      <c r="B83" s="112">
        <v>105</v>
      </c>
      <c r="C83" s="115">
        <v>6679</v>
      </c>
      <c r="D83" s="121">
        <v>7050</v>
      </c>
    </row>
    <row r="84" spans="1:6" ht="25.5" x14ac:dyDescent="0.2">
      <c r="A84" s="71" t="s">
        <v>291</v>
      </c>
      <c r="B84" s="108">
        <v>110</v>
      </c>
      <c r="C84" s="124">
        <f>C71-C77</f>
        <v>-407989</v>
      </c>
      <c r="D84" s="124">
        <f>D71-D77</f>
        <v>-260645</v>
      </c>
    </row>
    <row r="85" spans="1:6" x14ac:dyDescent="0.2">
      <c r="A85" s="22" t="s">
        <v>292</v>
      </c>
      <c r="B85" s="108">
        <v>120</v>
      </c>
      <c r="C85" s="127">
        <v>160784</v>
      </c>
      <c r="D85" s="126">
        <v>-244084</v>
      </c>
    </row>
    <row r="86" spans="1:6" ht="25.5" x14ac:dyDescent="0.2">
      <c r="A86" s="71" t="s">
        <v>293</v>
      </c>
      <c r="B86" s="108">
        <v>130</v>
      </c>
      <c r="C86" s="127">
        <v>534</v>
      </c>
      <c r="D86" s="126">
        <v>-2696</v>
      </c>
      <c r="F86" s="89"/>
    </row>
    <row r="87" spans="1:6" x14ac:dyDescent="0.2">
      <c r="A87" s="71" t="s">
        <v>294</v>
      </c>
      <c r="B87" s="108">
        <v>140</v>
      </c>
      <c r="C87" s="124">
        <f>C38+C69+C84+C85+C86</f>
        <v>-7212874</v>
      </c>
      <c r="D87" s="124">
        <f>D38+D69+D84+D85+D86</f>
        <v>-2851147</v>
      </c>
    </row>
    <row r="88" spans="1:6" x14ac:dyDescent="0.2">
      <c r="A88" s="116" t="s">
        <v>295</v>
      </c>
      <c r="B88" s="112">
        <v>150</v>
      </c>
      <c r="C88" s="121">
        <v>17752691</v>
      </c>
      <c r="D88" s="121">
        <v>16394188</v>
      </c>
    </row>
    <row r="89" spans="1:6" x14ac:dyDescent="0.2">
      <c r="A89" s="116" t="s">
        <v>296</v>
      </c>
      <c r="B89" s="112">
        <v>160</v>
      </c>
      <c r="C89" s="128">
        <f>C88+C87</f>
        <v>10539817</v>
      </c>
      <c r="D89" s="128">
        <f>D88+D87</f>
        <v>13543041</v>
      </c>
    </row>
    <row r="90" spans="1:6" x14ac:dyDescent="0.2">
      <c r="A90" s="8"/>
      <c r="B90" s="8"/>
      <c r="C90" s="8"/>
      <c r="D90" s="8"/>
    </row>
    <row r="91" spans="1:6" x14ac:dyDescent="0.2">
      <c r="A91" s="8"/>
      <c r="B91" s="8"/>
      <c r="C91" s="8"/>
      <c r="D91" s="8"/>
    </row>
    <row r="92" spans="1:6" ht="13.7" customHeight="1" x14ac:dyDescent="0.2">
      <c r="A92" s="129" t="s">
        <v>218</v>
      </c>
      <c r="B92" s="130"/>
      <c r="C92" s="130"/>
      <c r="D92" s="8"/>
    </row>
    <row r="93" spans="1:6" ht="11.25" customHeight="1" x14ac:dyDescent="0.2">
      <c r="A93" s="131" t="s">
        <v>297</v>
      </c>
      <c r="B93" s="130"/>
      <c r="C93" s="54"/>
      <c r="D93" s="8"/>
    </row>
    <row r="94" spans="1:6" ht="11.25" customHeight="1" x14ac:dyDescent="0.2">
      <c r="A94" s="131"/>
      <c r="B94" s="130"/>
      <c r="C94" s="54"/>
      <c r="D94" s="8"/>
    </row>
    <row r="95" spans="1:6" x14ac:dyDescent="0.2">
      <c r="A95" s="132" t="s">
        <v>298</v>
      </c>
      <c r="B95" s="130"/>
      <c r="C95" s="130"/>
      <c r="D95" s="8"/>
    </row>
    <row r="96" spans="1:6" x14ac:dyDescent="0.2">
      <c r="A96" s="133" t="s">
        <v>299</v>
      </c>
      <c r="B96" s="130"/>
    </row>
    <row r="97" spans="1:3" x14ac:dyDescent="0.2">
      <c r="A97" s="130" t="s">
        <v>145</v>
      </c>
      <c r="B97" s="130"/>
      <c r="C97" s="130"/>
    </row>
  </sheetData>
  <pageMargins left="0.70866141732283472" right="0.3" top="0.45" bottom="0.45" header="0.31496062992125984" footer="0.31496062992125984"/>
  <pageSetup paperSize="9" scale="61" orientation="portrait" r:id="rId1"/>
  <headerFooter>
    <oddHeader>&amp;R&amp;A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C798A-4695-409D-BBDA-246365328866}">
  <sheetPr>
    <tabColor rgb="FFFFFF00"/>
    <pageSetUpPr fitToPage="1"/>
  </sheetPr>
  <dimension ref="A1:M94"/>
  <sheetViews>
    <sheetView tabSelected="1" view="pageBreakPreview" topLeftCell="D52" zoomScale="80" zoomScaleNormal="80" zoomScaleSheetLayoutView="80" workbookViewId="0">
      <selection activeCell="F68" sqref="F68"/>
    </sheetView>
  </sheetViews>
  <sheetFormatPr defaultColWidth="9.42578125" defaultRowHeight="12" x14ac:dyDescent="0.2"/>
  <cols>
    <col min="1" max="1" width="76.7109375" style="136" customWidth="1"/>
    <col min="2" max="2" width="5.42578125" style="136" customWidth="1"/>
    <col min="3" max="3" width="14.42578125" style="134" bestFit="1" customWidth="1"/>
    <col min="4" max="6" width="13.42578125" style="134" customWidth="1"/>
    <col min="7" max="8" width="15.42578125" style="134" bestFit="1" customWidth="1"/>
    <col min="9" max="9" width="17" style="136" customWidth="1"/>
    <col min="10" max="10" width="13" style="136" customWidth="1"/>
    <col min="11" max="11" width="16.42578125" style="136" customWidth="1"/>
    <col min="12" max="12" width="15" style="137" bestFit="1" customWidth="1"/>
    <col min="13" max="13" width="9.42578125" style="138" customWidth="1"/>
    <col min="14" max="18" width="9.42578125" style="138"/>
    <col min="19" max="19" width="9.42578125" style="138" customWidth="1"/>
    <col min="20" max="22" width="9.42578125" style="138"/>
    <col min="23" max="23" width="9.42578125" style="138" customWidth="1"/>
    <col min="24" max="25" width="9.42578125" style="138"/>
    <col min="26" max="27" width="9.42578125" style="138" customWidth="1"/>
    <col min="28" max="48" width="9.42578125" style="138"/>
    <col min="49" max="49" width="9.42578125" style="138" customWidth="1"/>
    <col min="50" max="56" width="9.42578125" style="138"/>
    <col min="57" max="57" width="9.42578125" style="138" customWidth="1"/>
    <col min="58" max="90" width="9.42578125" style="138"/>
    <col min="91" max="91" width="9.42578125" style="138" customWidth="1"/>
    <col min="92" max="16384" width="9.42578125" style="138"/>
  </cols>
  <sheetData>
    <row r="1" spans="1:12" s="2" customFormat="1" ht="12.75" x14ac:dyDescent="0.2">
      <c r="A1" s="1"/>
      <c r="C1" s="3"/>
      <c r="F1" s="5"/>
      <c r="K1" s="4" t="s">
        <v>300</v>
      </c>
    </row>
    <row r="2" spans="1:12" s="2" customFormat="1" ht="12.75" x14ac:dyDescent="0.2">
      <c r="A2" s="1"/>
      <c r="C2" s="3"/>
      <c r="F2" s="5"/>
      <c r="K2" s="4" t="s">
        <v>1</v>
      </c>
    </row>
    <row r="3" spans="1:12" s="2" customFormat="1" ht="12.75" x14ac:dyDescent="0.2">
      <c r="A3" s="1"/>
      <c r="C3" s="3"/>
      <c r="F3" s="5"/>
      <c r="K3" s="4" t="s">
        <v>2</v>
      </c>
    </row>
    <row r="4" spans="1:12" s="94" customFormat="1" ht="12.75" x14ac:dyDescent="0.2">
      <c r="A4" s="54"/>
      <c r="B4" s="54"/>
      <c r="C4" s="54"/>
      <c r="D4" s="54"/>
      <c r="E4" s="134"/>
      <c r="F4" s="135"/>
      <c r="G4" s="54"/>
      <c r="H4" s="54"/>
      <c r="I4" s="54"/>
      <c r="J4" s="54"/>
      <c r="K4" s="93"/>
      <c r="L4" s="54"/>
    </row>
    <row r="5" spans="1:12" s="94" customFormat="1" ht="12.75" x14ac:dyDescent="0.2">
      <c r="A5" s="54"/>
      <c r="B5" s="54"/>
      <c r="C5" s="54"/>
      <c r="D5" s="54"/>
      <c r="F5" s="135"/>
      <c r="G5" s="54"/>
      <c r="H5" s="54"/>
      <c r="I5" s="54"/>
      <c r="J5" s="54"/>
      <c r="K5" s="4" t="s">
        <v>301</v>
      </c>
      <c r="L5" s="54"/>
    </row>
    <row r="6" spans="1:12" s="94" customFormat="1" ht="12.75" x14ac:dyDescent="0.2">
      <c r="A6" s="54"/>
      <c r="B6" s="54"/>
      <c r="C6" s="54"/>
      <c r="D6" s="54"/>
      <c r="F6" s="135"/>
      <c r="G6" s="54"/>
      <c r="H6" s="54"/>
      <c r="I6" s="54"/>
      <c r="J6" s="54"/>
      <c r="K6" s="4" t="s">
        <v>226</v>
      </c>
      <c r="L6" s="54"/>
    </row>
    <row r="7" spans="1:12" s="94" customFormat="1" ht="12.75" x14ac:dyDescent="0.2">
      <c r="A7" s="8"/>
      <c r="B7" s="8" t="s">
        <v>227</v>
      </c>
      <c r="C7" s="95" t="s">
        <v>228</v>
      </c>
      <c r="D7" s="8"/>
      <c r="F7" s="135"/>
      <c r="G7" s="54"/>
      <c r="H7" s="54"/>
      <c r="I7" s="54"/>
      <c r="J7" s="54"/>
      <c r="K7" s="4" t="s">
        <v>229</v>
      </c>
      <c r="L7" s="54"/>
    </row>
    <row r="8" spans="1:12" ht="12.75" x14ac:dyDescent="0.2">
      <c r="K8" s="4"/>
    </row>
    <row r="9" spans="1:12" x14ac:dyDescent="0.2">
      <c r="K9" s="139" t="s">
        <v>6</v>
      </c>
    </row>
    <row r="10" spans="1:12" x14ac:dyDescent="0.2">
      <c r="A10" s="140" t="s">
        <v>7</v>
      </c>
      <c r="C10" s="141" t="s">
        <v>8</v>
      </c>
    </row>
    <row r="11" spans="1:12" x14ac:dyDescent="0.2">
      <c r="A11" s="140"/>
      <c r="C11" s="142"/>
    </row>
    <row r="12" spans="1:12" x14ac:dyDescent="0.2">
      <c r="A12" s="140" t="s">
        <v>302</v>
      </c>
      <c r="C12" s="142"/>
    </row>
    <row r="13" spans="1:12" x14ac:dyDescent="0.2">
      <c r="A13" s="140"/>
      <c r="C13" s="142"/>
    </row>
    <row r="14" spans="1:12" x14ac:dyDescent="0.2">
      <c r="A14" s="140" t="s">
        <v>303</v>
      </c>
      <c r="C14" s="143">
        <f>Ф1!C20</f>
        <v>45473</v>
      </c>
    </row>
    <row r="15" spans="1:12" x14ac:dyDescent="0.2">
      <c r="A15" s="144"/>
      <c r="B15" s="144"/>
      <c r="C15" s="145"/>
      <c r="D15" s="145"/>
      <c r="E15" s="145"/>
      <c r="F15" s="145"/>
      <c r="G15" s="145"/>
      <c r="H15" s="145"/>
      <c r="I15" s="144"/>
      <c r="J15" s="144"/>
      <c r="K15" s="146" t="s">
        <v>24</v>
      </c>
    </row>
    <row r="16" spans="1:12" s="147" customFormat="1" ht="38.25" customHeight="1" x14ac:dyDescent="0.2">
      <c r="A16" s="187" t="s">
        <v>304</v>
      </c>
      <c r="B16" s="187" t="s">
        <v>26</v>
      </c>
      <c r="C16" s="189" t="s">
        <v>305</v>
      </c>
      <c r="D16" s="190"/>
      <c r="E16" s="190"/>
      <c r="F16" s="190"/>
      <c r="G16" s="190"/>
      <c r="H16" s="191"/>
      <c r="I16" s="187" t="s">
        <v>306</v>
      </c>
      <c r="J16" s="187" t="s">
        <v>307</v>
      </c>
      <c r="K16" s="187" t="s">
        <v>308</v>
      </c>
      <c r="L16" s="137"/>
    </row>
    <row r="17" spans="1:12" s="147" customFormat="1" ht="48" x14ac:dyDescent="0.2">
      <c r="A17" s="188"/>
      <c r="B17" s="188"/>
      <c r="C17" s="148" t="s">
        <v>309</v>
      </c>
      <c r="D17" s="148" t="s">
        <v>131</v>
      </c>
      <c r="E17" s="148" t="s">
        <v>132</v>
      </c>
      <c r="F17" s="148" t="s">
        <v>133</v>
      </c>
      <c r="G17" s="148" t="s">
        <v>310</v>
      </c>
      <c r="H17" s="148" t="s">
        <v>135</v>
      </c>
      <c r="I17" s="188"/>
      <c r="J17" s="188"/>
      <c r="K17" s="188"/>
      <c r="L17" s="137"/>
    </row>
    <row r="18" spans="1:12" s="154" customFormat="1" x14ac:dyDescent="0.2">
      <c r="A18" s="149" t="s">
        <v>311</v>
      </c>
      <c r="B18" s="150" t="s">
        <v>31</v>
      </c>
      <c r="C18" s="151">
        <v>4405169</v>
      </c>
      <c r="D18" s="151"/>
      <c r="E18" s="151"/>
      <c r="F18" s="151">
        <v>-400409</v>
      </c>
      <c r="G18" s="151">
        <v>79318531</v>
      </c>
      <c r="H18" s="151"/>
      <c r="I18" s="152">
        <f t="shared" ref="I18:I23" si="0">SUM(C18:H18)</f>
        <v>83323291</v>
      </c>
      <c r="J18" s="152"/>
      <c r="K18" s="152">
        <f t="shared" ref="K18:K23" si="1">I18+J18</f>
        <v>83323291</v>
      </c>
      <c r="L18" s="153"/>
    </row>
    <row r="19" spans="1:12" x14ac:dyDescent="0.2">
      <c r="A19" s="155" t="s">
        <v>312</v>
      </c>
      <c r="B19" s="156" t="s">
        <v>33</v>
      </c>
      <c r="C19" s="151"/>
      <c r="D19" s="151"/>
      <c r="E19" s="151"/>
      <c r="F19" s="151"/>
      <c r="G19" s="151"/>
      <c r="H19" s="151"/>
      <c r="I19" s="152">
        <f t="shared" si="0"/>
        <v>0</v>
      </c>
      <c r="J19" s="152"/>
      <c r="K19" s="152">
        <f t="shared" si="1"/>
        <v>0</v>
      </c>
    </row>
    <row r="20" spans="1:12" x14ac:dyDescent="0.2">
      <c r="A20" s="155" t="s">
        <v>313</v>
      </c>
      <c r="B20" s="156" t="s">
        <v>314</v>
      </c>
      <c r="C20" s="152">
        <f t="shared" ref="C20:H20" si="2">C18+C19</f>
        <v>4405169</v>
      </c>
      <c r="D20" s="152">
        <f t="shared" si="2"/>
        <v>0</v>
      </c>
      <c r="E20" s="152">
        <f t="shared" si="2"/>
        <v>0</v>
      </c>
      <c r="F20" s="152">
        <f t="shared" si="2"/>
        <v>-400409</v>
      </c>
      <c r="G20" s="152">
        <f t="shared" si="2"/>
        <v>79318531</v>
      </c>
      <c r="H20" s="152">
        <f t="shared" si="2"/>
        <v>0</v>
      </c>
      <c r="I20" s="152">
        <f t="shared" si="0"/>
        <v>83323291</v>
      </c>
      <c r="J20" s="152">
        <f>J18+J19</f>
        <v>0</v>
      </c>
      <c r="K20" s="152">
        <f t="shared" si="1"/>
        <v>83323291</v>
      </c>
    </row>
    <row r="21" spans="1:12" x14ac:dyDescent="0.2">
      <c r="A21" s="155" t="s">
        <v>315</v>
      </c>
      <c r="B21" s="156" t="s">
        <v>172</v>
      </c>
      <c r="C21" s="152">
        <f t="shared" ref="C21:H21" si="3">C22+C23</f>
        <v>0</v>
      </c>
      <c r="D21" s="152">
        <f t="shared" si="3"/>
        <v>0</v>
      </c>
      <c r="E21" s="152">
        <f t="shared" si="3"/>
        <v>0</v>
      </c>
      <c r="F21" s="152">
        <f t="shared" si="3"/>
        <v>-37499</v>
      </c>
      <c r="G21" s="152">
        <f t="shared" si="3"/>
        <v>17683940</v>
      </c>
      <c r="H21" s="152">
        <f t="shared" si="3"/>
        <v>0</v>
      </c>
      <c r="I21" s="152">
        <f t="shared" si="0"/>
        <v>17646441</v>
      </c>
      <c r="J21" s="152">
        <f>J22+J23</f>
        <v>0</v>
      </c>
      <c r="K21" s="152">
        <f t="shared" si="1"/>
        <v>17646441</v>
      </c>
    </row>
    <row r="22" spans="1:12" x14ac:dyDescent="0.2">
      <c r="A22" s="155" t="s">
        <v>316</v>
      </c>
      <c r="B22" s="156" t="s">
        <v>317</v>
      </c>
      <c r="C22" s="151"/>
      <c r="D22" s="151"/>
      <c r="E22" s="151"/>
      <c r="F22" s="151"/>
      <c r="G22" s="151">
        <v>17638627</v>
      </c>
      <c r="H22" s="151"/>
      <c r="I22" s="152">
        <f t="shared" si="0"/>
        <v>17638627</v>
      </c>
      <c r="J22" s="152"/>
      <c r="K22" s="152">
        <f t="shared" si="1"/>
        <v>17638627</v>
      </c>
    </row>
    <row r="23" spans="1:12" x14ac:dyDescent="0.2">
      <c r="A23" s="155" t="s">
        <v>318</v>
      </c>
      <c r="B23" s="156" t="s">
        <v>319</v>
      </c>
      <c r="C23" s="152">
        <f t="shared" ref="C23:H23" si="4">SUM(C25:C33)</f>
        <v>0</v>
      </c>
      <c r="D23" s="152">
        <f t="shared" si="4"/>
        <v>0</v>
      </c>
      <c r="E23" s="152">
        <f t="shared" si="4"/>
        <v>0</v>
      </c>
      <c r="F23" s="152">
        <f t="shared" si="4"/>
        <v>-37499</v>
      </c>
      <c r="G23" s="152">
        <f t="shared" si="4"/>
        <v>45313</v>
      </c>
      <c r="H23" s="152">
        <f t="shared" si="4"/>
        <v>0</v>
      </c>
      <c r="I23" s="152">
        <f t="shared" si="0"/>
        <v>7814</v>
      </c>
      <c r="J23" s="157">
        <f>SUM(J25:J33)</f>
        <v>0</v>
      </c>
      <c r="K23" s="152">
        <f t="shared" si="1"/>
        <v>7814</v>
      </c>
    </row>
    <row r="24" spans="1:12" x14ac:dyDescent="0.2">
      <c r="A24" s="155" t="s">
        <v>179</v>
      </c>
      <c r="B24" s="156"/>
      <c r="C24" s="151"/>
      <c r="D24" s="151"/>
      <c r="E24" s="151"/>
      <c r="F24" s="151"/>
      <c r="G24" s="151"/>
      <c r="H24" s="151"/>
      <c r="I24" s="158"/>
      <c r="J24" s="151"/>
      <c r="K24" s="151"/>
    </row>
    <row r="25" spans="1:12" ht="24" x14ac:dyDescent="0.2">
      <c r="A25" s="155" t="s">
        <v>320</v>
      </c>
      <c r="B25" s="156" t="s">
        <v>321</v>
      </c>
      <c r="C25" s="151"/>
      <c r="D25" s="151"/>
      <c r="E25" s="151"/>
      <c r="F25" s="151"/>
      <c r="G25" s="151"/>
      <c r="H25" s="151"/>
      <c r="I25" s="158"/>
      <c r="J25" s="158"/>
      <c r="K25" s="157">
        <f>SUM(C26+D25+E25+F25+H25+J25)</f>
        <v>0</v>
      </c>
    </row>
    <row r="26" spans="1:12" ht="24" x14ac:dyDescent="0.2">
      <c r="A26" s="155" t="s">
        <v>322</v>
      </c>
      <c r="B26" s="156" t="s">
        <v>323</v>
      </c>
      <c r="C26" s="151"/>
      <c r="D26" s="151"/>
      <c r="E26" s="151"/>
      <c r="F26" s="151">
        <v>-6934</v>
      </c>
      <c r="G26" s="151"/>
      <c r="H26" s="151"/>
      <c r="I26" s="152">
        <f>SUM(C26:H26)</f>
        <v>-6934</v>
      </c>
      <c r="J26" s="152"/>
      <c r="K26" s="157">
        <f t="shared" ref="K26:K33" si="5">SUM(C27+D26+E26+F26+H26+J26)</f>
        <v>-6934</v>
      </c>
    </row>
    <row r="27" spans="1:12" ht="24" x14ac:dyDescent="0.2">
      <c r="A27" s="155" t="s">
        <v>324</v>
      </c>
      <c r="B27" s="156" t="s">
        <v>325</v>
      </c>
      <c r="C27" s="151"/>
      <c r="D27" s="151"/>
      <c r="E27" s="151"/>
      <c r="F27" s="151"/>
      <c r="G27" s="151"/>
      <c r="H27" s="151"/>
      <c r="I27" s="158"/>
      <c r="J27" s="158"/>
      <c r="K27" s="157">
        <f t="shared" si="5"/>
        <v>0</v>
      </c>
    </row>
    <row r="28" spans="1:12" ht="24" x14ac:dyDescent="0.2">
      <c r="A28" s="155" t="s">
        <v>181</v>
      </c>
      <c r="B28" s="156" t="s">
        <v>326</v>
      </c>
      <c r="C28" s="151"/>
      <c r="D28" s="151"/>
      <c r="E28" s="151"/>
      <c r="F28" s="151"/>
      <c r="G28" s="151"/>
      <c r="H28" s="151"/>
      <c r="I28" s="152">
        <f t="shared" ref="I28:I34" si="6">SUM(C28:H28)</f>
        <v>0</v>
      </c>
      <c r="J28" s="152"/>
      <c r="K28" s="157">
        <f t="shared" si="5"/>
        <v>0</v>
      </c>
    </row>
    <row r="29" spans="1:12" x14ac:dyDescent="0.2">
      <c r="A29" s="155" t="s">
        <v>202</v>
      </c>
      <c r="B29" s="156" t="s">
        <v>327</v>
      </c>
      <c r="C29" s="151"/>
      <c r="D29" s="151"/>
      <c r="E29" s="151"/>
      <c r="F29" s="151"/>
      <c r="G29" s="151">
        <v>45313</v>
      </c>
      <c r="H29" s="151"/>
      <c r="I29" s="152">
        <f t="shared" si="6"/>
        <v>45313</v>
      </c>
      <c r="J29" s="152"/>
      <c r="K29" s="157">
        <f>SUM(C30+D29+E29+F29+H29+J29+I29)</f>
        <v>45313</v>
      </c>
    </row>
    <row r="30" spans="1:12" x14ac:dyDescent="0.2">
      <c r="A30" s="155" t="s">
        <v>183</v>
      </c>
      <c r="B30" s="156" t="s">
        <v>328</v>
      </c>
      <c r="C30" s="151"/>
      <c r="D30" s="151"/>
      <c r="E30" s="151"/>
      <c r="F30" s="151"/>
      <c r="G30" s="151"/>
      <c r="H30" s="151"/>
      <c r="I30" s="152">
        <f t="shared" si="6"/>
        <v>0</v>
      </c>
      <c r="J30" s="152"/>
      <c r="K30" s="157">
        <f t="shared" si="5"/>
        <v>0</v>
      </c>
    </row>
    <row r="31" spans="1:12" x14ac:dyDescent="0.2">
      <c r="A31" s="155" t="s">
        <v>329</v>
      </c>
      <c r="B31" s="156" t="s">
        <v>330</v>
      </c>
      <c r="C31" s="151"/>
      <c r="D31" s="151"/>
      <c r="E31" s="151"/>
      <c r="F31" s="151"/>
      <c r="G31" s="151"/>
      <c r="H31" s="151"/>
      <c r="I31" s="152">
        <f t="shared" si="6"/>
        <v>0</v>
      </c>
      <c r="J31" s="152"/>
      <c r="K31" s="157">
        <f t="shared" si="5"/>
        <v>0</v>
      </c>
    </row>
    <row r="32" spans="1:12" x14ac:dyDescent="0.2">
      <c r="A32" s="155" t="s">
        <v>331</v>
      </c>
      <c r="B32" s="156" t="s">
        <v>332</v>
      </c>
      <c r="C32" s="151"/>
      <c r="D32" s="151"/>
      <c r="E32" s="151"/>
      <c r="F32" s="151"/>
      <c r="G32" s="151"/>
      <c r="H32" s="151"/>
      <c r="I32" s="152">
        <f t="shared" si="6"/>
        <v>0</v>
      </c>
      <c r="J32" s="152"/>
      <c r="K32" s="157">
        <f t="shared" si="5"/>
        <v>0</v>
      </c>
    </row>
    <row r="33" spans="1:12" s="165" customFormat="1" ht="36" x14ac:dyDescent="0.25">
      <c r="A33" s="159" t="s">
        <v>333</v>
      </c>
      <c r="B33" s="160" t="s">
        <v>334</v>
      </c>
      <c r="C33" s="161"/>
      <c r="D33" s="161"/>
      <c r="E33" s="161"/>
      <c r="F33" s="161">
        <v>-30565</v>
      </c>
      <c r="G33" s="161"/>
      <c r="H33" s="161"/>
      <c r="I33" s="162">
        <f t="shared" si="6"/>
        <v>-30565</v>
      </c>
      <c r="J33" s="162"/>
      <c r="K33" s="163">
        <f t="shared" si="5"/>
        <v>-30565</v>
      </c>
      <c r="L33" s="164"/>
    </row>
    <row r="34" spans="1:12" x14ac:dyDescent="0.2">
      <c r="A34" s="155" t="s">
        <v>335</v>
      </c>
      <c r="B34" s="156" t="s">
        <v>336</v>
      </c>
      <c r="C34" s="166">
        <f t="shared" ref="C34:H34" si="7">SUM(C36+C41+C42+C43+C44+C45+C46+C47+C48)</f>
        <v>0</v>
      </c>
      <c r="D34" s="166">
        <f t="shared" si="7"/>
        <v>0</v>
      </c>
      <c r="E34" s="166">
        <f t="shared" si="7"/>
        <v>0</v>
      </c>
      <c r="F34" s="166">
        <f t="shared" si="7"/>
        <v>0</v>
      </c>
      <c r="G34" s="166">
        <f t="shared" si="7"/>
        <v>-7191983</v>
      </c>
      <c r="H34" s="166">
        <f t="shared" si="7"/>
        <v>0</v>
      </c>
      <c r="I34" s="152">
        <f t="shared" si="6"/>
        <v>-7191983</v>
      </c>
      <c r="J34" s="157">
        <f>SUM(J36+J41+J42+J43+J44+J45+J46+J47+J48)</f>
        <v>0</v>
      </c>
      <c r="K34" s="152">
        <f>SUM(C34+D34+E34+F34+H34+J34+I34)</f>
        <v>-7191983</v>
      </c>
    </row>
    <row r="35" spans="1:12" x14ac:dyDescent="0.2">
      <c r="A35" s="155" t="s">
        <v>179</v>
      </c>
      <c r="B35" s="156"/>
      <c r="C35" s="167"/>
      <c r="D35" s="167"/>
      <c r="E35" s="167"/>
      <c r="F35" s="167"/>
      <c r="G35" s="167"/>
      <c r="H35" s="167"/>
      <c r="I35" s="152"/>
      <c r="J35" s="158"/>
      <c r="K35" s="152"/>
    </row>
    <row r="36" spans="1:12" x14ac:dyDescent="0.2">
      <c r="A36" s="155" t="s">
        <v>337</v>
      </c>
      <c r="B36" s="156" t="s">
        <v>338</v>
      </c>
      <c r="C36" s="166">
        <f t="shared" ref="C36:H36" si="8">SUM(C38:C40)</f>
        <v>0</v>
      </c>
      <c r="D36" s="166">
        <f t="shared" si="8"/>
        <v>0</v>
      </c>
      <c r="E36" s="166">
        <f t="shared" si="8"/>
        <v>0</v>
      </c>
      <c r="F36" s="166">
        <f t="shared" si="8"/>
        <v>0</v>
      </c>
      <c r="G36" s="166">
        <f t="shared" si="8"/>
        <v>0</v>
      </c>
      <c r="H36" s="166">
        <f t="shared" si="8"/>
        <v>0</v>
      </c>
      <c r="I36" s="152">
        <f>SUM(C36:H36)</f>
        <v>0</v>
      </c>
      <c r="J36" s="157">
        <f>SUM(J38:J40)</f>
        <v>0</v>
      </c>
      <c r="K36" s="152">
        <f>SUM(C36+D36+E36+F36+H36+J36)</f>
        <v>0</v>
      </c>
    </row>
    <row r="37" spans="1:12" x14ac:dyDescent="0.2">
      <c r="A37" s="155" t="s">
        <v>179</v>
      </c>
      <c r="B37" s="156"/>
      <c r="C37" s="167"/>
      <c r="D37" s="167"/>
      <c r="E37" s="167"/>
      <c r="F37" s="167"/>
      <c r="G37" s="167"/>
      <c r="H37" s="167"/>
      <c r="I37" s="151"/>
      <c r="J37" s="158"/>
      <c r="K37" s="152"/>
    </row>
    <row r="38" spans="1:12" x14ac:dyDescent="0.2">
      <c r="A38" s="155" t="s">
        <v>339</v>
      </c>
      <c r="B38" s="156"/>
      <c r="C38" s="151"/>
      <c r="D38" s="151"/>
      <c r="E38" s="151"/>
      <c r="F38" s="151"/>
      <c r="G38" s="151"/>
      <c r="H38" s="151"/>
      <c r="I38" s="152">
        <f>SUM(C38:H38)</f>
        <v>0</v>
      </c>
      <c r="J38" s="152"/>
      <c r="K38" s="152">
        <f>SUM(C38+D38+E38+F38+H38+J38)</f>
        <v>0</v>
      </c>
    </row>
    <row r="39" spans="1:12" x14ac:dyDescent="0.2">
      <c r="A39" s="155" t="s">
        <v>340</v>
      </c>
      <c r="B39" s="156"/>
      <c r="C39" s="151"/>
      <c r="D39" s="151"/>
      <c r="E39" s="151"/>
      <c r="F39" s="151"/>
      <c r="G39" s="151"/>
      <c r="H39" s="151"/>
      <c r="I39" s="152">
        <f t="shared" ref="I39:I83" si="9">SUM(C39:H39)</f>
        <v>0</v>
      </c>
      <c r="J39" s="152"/>
      <c r="K39" s="152">
        <f t="shared" ref="K39:K51" si="10">SUM(C39+D39+E39+F39+H39+J39)</f>
        <v>0</v>
      </c>
    </row>
    <row r="40" spans="1:12" x14ac:dyDescent="0.2">
      <c r="A40" s="155" t="s">
        <v>341</v>
      </c>
      <c r="B40" s="156"/>
      <c r="C40" s="151"/>
      <c r="D40" s="151"/>
      <c r="E40" s="151"/>
      <c r="F40" s="151"/>
      <c r="G40" s="151"/>
      <c r="H40" s="151"/>
      <c r="I40" s="152">
        <f t="shared" si="9"/>
        <v>0</v>
      </c>
      <c r="J40" s="152"/>
      <c r="K40" s="152">
        <f t="shared" si="10"/>
        <v>0</v>
      </c>
    </row>
    <row r="41" spans="1:12" x14ac:dyDescent="0.2">
      <c r="A41" s="155" t="s">
        <v>342</v>
      </c>
      <c r="B41" s="156" t="s">
        <v>343</v>
      </c>
      <c r="C41" s="151"/>
      <c r="D41" s="151"/>
      <c r="E41" s="151"/>
      <c r="F41" s="151"/>
      <c r="G41" s="151"/>
      <c r="H41" s="151"/>
      <c r="I41" s="152">
        <f t="shared" si="9"/>
        <v>0</v>
      </c>
      <c r="J41" s="152"/>
      <c r="K41" s="152">
        <f t="shared" si="10"/>
        <v>0</v>
      </c>
    </row>
    <row r="42" spans="1:12" x14ac:dyDescent="0.2">
      <c r="A42" s="155" t="s">
        <v>344</v>
      </c>
      <c r="B42" s="156" t="s">
        <v>345</v>
      </c>
      <c r="C42" s="151"/>
      <c r="D42" s="151"/>
      <c r="E42" s="151"/>
      <c r="F42" s="151"/>
      <c r="G42" s="151"/>
      <c r="H42" s="151"/>
      <c r="I42" s="152">
        <f t="shared" si="9"/>
        <v>0</v>
      </c>
      <c r="J42" s="152"/>
      <c r="K42" s="152">
        <f t="shared" si="10"/>
        <v>0</v>
      </c>
    </row>
    <row r="43" spans="1:12" x14ac:dyDescent="0.2">
      <c r="A43" s="155" t="s">
        <v>346</v>
      </c>
      <c r="B43" s="156" t="s">
        <v>347</v>
      </c>
      <c r="C43" s="151"/>
      <c r="D43" s="151"/>
      <c r="E43" s="151"/>
      <c r="F43" s="151"/>
      <c r="G43" s="151"/>
      <c r="H43" s="151"/>
      <c r="I43" s="152">
        <f t="shared" si="9"/>
        <v>0</v>
      </c>
      <c r="J43" s="152"/>
      <c r="K43" s="152">
        <f t="shared" si="10"/>
        <v>0</v>
      </c>
    </row>
    <row r="44" spans="1:12" x14ac:dyDescent="0.2">
      <c r="A44" s="155" t="s">
        <v>348</v>
      </c>
      <c r="B44" s="156" t="s">
        <v>349</v>
      </c>
      <c r="C44" s="151"/>
      <c r="D44" s="151"/>
      <c r="E44" s="151"/>
      <c r="F44" s="151"/>
      <c r="G44" s="151"/>
      <c r="H44" s="151"/>
      <c r="I44" s="152">
        <f t="shared" si="9"/>
        <v>0</v>
      </c>
      <c r="J44" s="152"/>
      <c r="K44" s="152">
        <f t="shared" si="10"/>
        <v>0</v>
      </c>
    </row>
    <row r="45" spans="1:12" x14ac:dyDescent="0.2">
      <c r="A45" s="155" t="s">
        <v>350</v>
      </c>
      <c r="B45" s="156" t="s">
        <v>351</v>
      </c>
      <c r="C45" s="151"/>
      <c r="D45" s="151"/>
      <c r="E45" s="151"/>
      <c r="F45" s="151"/>
      <c r="G45" s="151">
        <v>-7191983</v>
      </c>
      <c r="H45" s="151"/>
      <c r="I45" s="152">
        <f t="shared" si="9"/>
        <v>-7191983</v>
      </c>
      <c r="J45" s="152"/>
      <c r="K45" s="152">
        <f>SUM(C45+D45+E45+F45+H45+J45+I45)</f>
        <v>-7191983</v>
      </c>
    </row>
    <row r="46" spans="1:12" x14ac:dyDescent="0.2">
      <c r="A46" s="155" t="s">
        <v>352</v>
      </c>
      <c r="B46" s="156" t="s">
        <v>353</v>
      </c>
      <c r="C46" s="151"/>
      <c r="D46" s="151"/>
      <c r="E46" s="151"/>
      <c r="F46" s="151"/>
      <c r="G46" s="151"/>
      <c r="H46" s="151"/>
      <c r="I46" s="152">
        <f t="shared" si="9"/>
        <v>0</v>
      </c>
      <c r="J46" s="152"/>
      <c r="K46" s="152">
        <f t="shared" si="10"/>
        <v>0</v>
      </c>
    </row>
    <row r="47" spans="1:12" x14ac:dyDescent="0.2">
      <c r="A47" s="155" t="s">
        <v>354</v>
      </c>
      <c r="B47" s="156" t="s">
        <v>355</v>
      </c>
      <c r="C47" s="151"/>
      <c r="D47" s="151"/>
      <c r="E47" s="151"/>
      <c r="F47" s="151"/>
      <c r="G47" s="151"/>
      <c r="H47" s="151"/>
      <c r="I47" s="152">
        <f t="shared" si="9"/>
        <v>0</v>
      </c>
      <c r="J47" s="152"/>
      <c r="K47" s="152">
        <f t="shared" si="10"/>
        <v>0</v>
      </c>
    </row>
    <row r="48" spans="1:12" x14ac:dyDescent="0.2">
      <c r="A48" s="155" t="s">
        <v>356</v>
      </c>
      <c r="B48" s="156" t="s">
        <v>357</v>
      </c>
      <c r="C48" s="151"/>
      <c r="D48" s="151"/>
      <c r="E48" s="151"/>
      <c r="F48" s="151"/>
      <c r="G48" s="151"/>
      <c r="H48" s="151"/>
      <c r="I48" s="152">
        <f t="shared" si="9"/>
        <v>0</v>
      </c>
      <c r="J48" s="152"/>
      <c r="K48" s="152">
        <f t="shared" si="10"/>
        <v>0</v>
      </c>
    </row>
    <row r="49" spans="1:13" x14ac:dyDescent="0.2">
      <c r="A49" s="155" t="s">
        <v>358</v>
      </c>
      <c r="B49" s="156" t="s">
        <v>359</v>
      </c>
      <c r="C49" s="151"/>
      <c r="D49" s="151"/>
      <c r="E49" s="151"/>
      <c r="F49" s="151"/>
      <c r="G49" s="151"/>
      <c r="H49" s="151"/>
      <c r="I49" s="152">
        <f t="shared" ref="I49" si="11">SUM(C49:H49)</f>
        <v>0</v>
      </c>
      <c r="J49" s="152"/>
      <c r="K49" s="152">
        <f t="shared" si="10"/>
        <v>0</v>
      </c>
    </row>
    <row r="50" spans="1:13" s="154" customFormat="1" x14ac:dyDescent="0.2">
      <c r="A50" s="149" t="s">
        <v>360</v>
      </c>
      <c r="B50" s="150" t="s">
        <v>361</v>
      </c>
      <c r="C50" s="168">
        <f t="shared" ref="C50:H50" si="12">SUM(C20+C21+C34)</f>
        <v>4405169</v>
      </c>
      <c r="D50" s="168">
        <f t="shared" si="12"/>
        <v>0</v>
      </c>
      <c r="E50" s="168">
        <f t="shared" si="12"/>
        <v>0</v>
      </c>
      <c r="F50" s="168">
        <f t="shared" si="12"/>
        <v>-437908</v>
      </c>
      <c r="G50" s="168">
        <f t="shared" si="12"/>
        <v>89810488</v>
      </c>
      <c r="H50" s="168">
        <f t="shared" si="12"/>
        <v>0</v>
      </c>
      <c r="I50" s="169">
        <f t="shared" si="9"/>
        <v>93777749</v>
      </c>
      <c r="J50" s="170">
        <f>SUM(J20+J21+J34)</f>
        <v>0</v>
      </c>
      <c r="K50" s="169">
        <f>SUM(C50+D50+E50+F50+H50+J50+G50)</f>
        <v>93777749</v>
      </c>
      <c r="L50" s="153"/>
    </row>
    <row r="51" spans="1:13" x14ac:dyDescent="0.2">
      <c r="A51" s="155" t="s">
        <v>362</v>
      </c>
      <c r="B51" s="156" t="s">
        <v>363</v>
      </c>
      <c r="C51" s="151"/>
      <c r="D51" s="151"/>
      <c r="E51" s="151"/>
      <c r="F51" s="151"/>
      <c r="G51" s="151"/>
      <c r="H51" s="151"/>
      <c r="I51" s="152">
        <f t="shared" si="9"/>
        <v>0</v>
      </c>
      <c r="J51" s="152"/>
      <c r="K51" s="152">
        <f t="shared" si="10"/>
        <v>0</v>
      </c>
    </row>
    <row r="52" spans="1:13" ht="12.75" x14ac:dyDescent="0.2">
      <c r="A52" s="46" t="s">
        <v>364</v>
      </c>
      <c r="B52" s="156"/>
      <c r="C52" s="151"/>
      <c r="D52" s="151"/>
      <c r="E52" s="151"/>
      <c r="F52" s="151"/>
      <c r="G52" s="151"/>
      <c r="H52" s="151"/>
      <c r="I52" s="152"/>
      <c r="J52" s="152"/>
      <c r="K52" s="152"/>
      <c r="L52" s="171"/>
    </row>
    <row r="53" spans="1:13" ht="12.75" x14ac:dyDescent="0.2">
      <c r="A53" s="46" t="s">
        <v>365</v>
      </c>
      <c r="B53" s="156"/>
      <c r="C53" s="151"/>
      <c r="D53" s="151"/>
      <c r="E53" s="151"/>
      <c r="F53" s="151"/>
      <c r="G53" s="151"/>
      <c r="H53" s="151"/>
      <c r="I53" s="152"/>
      <c r="J53" s="152"/>
      <c r="K53" s="152"/>
      <c r="L53" s="171"/>
    </row>
    <row r="54" spans="1:13" ht="12.75" x14ac:dyDescent="0.2">
      <c r="A54" s="46" t="s">
        <v>366</v>
      </c>
      <c r="B54" s="156"/>
      <c r="C54" s="151"/>
      <c r="D54" s="151"/>
      <c r="E54" s="151"/>
      <c r="F54" s="151"/>
      <c r="G54" s="151"/>
      <c r="H54" s="151"/>
      <c r="I54" s="152"/>
      <c r="J54" s="152"/>
      <c r="K54" s="152"/>
      <c r="L54" s="171"/>
    </row>
    <row r="55" spans="1:13" x14ac:dyDescent="0.2">
      <c r="A55" s="155" t="s">
        <v>367</v>
      </c>
      <c r="B55" s="156" t="s">
        <v>368</v>
      </c>
      <c r="C55" s="166">
        <f t="shared" ref="C55:H55" si="13">C50+C51</f>
        <v>4405169</v>
      </c>
      <c r="D55" s="166">
        <f t="shared" si="13"/>
        <v>0</v>
      </c>
      <c r="E55" s="166">
        <f t="shared" si="13"/>
        <v>0</v>
      </c>
      <c r="F55" s="166">
        <f t="shared" si="13"/>
        <v>-437908</v>
      </c>
      <c r="G55" s="166">
        <f t="shared" si="13"/>
        <v>89810488</v>
      </c>
      <c r="H55" s="166">
        <f t="shared" si="13"/>
        <v>0</v>
      </c>
      <c r="I55" s="152">
        <f t="shared" si="9"/>
        <v>93777749</v>
      </c>
      <c r="J55" s="157">
        <f>J50+J51</f>
        <v>0</v>
      </c>
      <c r="K55" s="152">
        <f>SUM(I55:J55)</f>
        <v>93777749</v>
      </c>
    </row>
    <row r="56" spans="1:13" x14ac:dyDescent="0.2">
      <c r="A56" s="155" t="s">
        <v>369</v>
      </c>
      <c r="B56" s="156" t="s">
        <v>213</v>
      </c>
      <c r="C56" s="166">
        <f t="shared" ref="C56:H56" si="14">C57+C58</f>
        <v>0</v>
      </c>
      <c r="D56" s="166">
        <f t="shared" si="14"/>
        <v>0</v>
      </c>
      <c r="E56" s="166">
        <f t="shared" si="14"/>
        <v>0</v>
      </c>
      <c r="F56" s="166">
        <f t="shared" si="14"/>
        <v>-63531</v>
      </c>
      <c r="G56" s="166">
        <f t="shared" si="14"/>
        <v>7102828.9999999925</v>
      </c>
      <c r="H56" s="166">
        <f t="shared" si="14"/>
        <v>0</v>
      </c>
      <c r="I56" s="152">
        <f t="shared" si="9"/>
        <v>7039297.9999999925</v>
      </c>
      <c r="J56" s="157">
        <f>J57+J58</f>
        <v>0</v>
      </c>
      <c r="K56" s="152">
        <f>SUM(I56:J56)</f>
        <v>7039297.9999999925</v>
      </c>
    </row>
    <row r="57" spans="1:13" x14ac:dyDescent="0.2">
      <c r="A57" s="155" t="s">
        <v>316</v>
      </c>
      <c r="B57" s="156" t="s">
        <v>370</v>
      </c>
      <c r="C57" s="151"/>
      <c r="D57" s="151"/>
      <c r="E57" s="151"/>
      <c r="F57" s="151"/>
      <c r="G57" s="151">
        <f>'[58]5'!H2506</f>
        <v>7102828.9999999925</v>
      </c>
      <c r="H57" s="151"/>
      <c r="I57" s="152">
        <f t="shared" si="9"/>
        <v>7102828.9999999925</v>
      </c>
      <c r="J57" s="152"/>
      <c r="K57" s="152">
        <f>SUM(I57:J57)</f>
        <v>7102828.9999999925</v>
      </c>
      <c r="M57" s="172"/>
    </row>
    <row r="58" spans="1:13" x14ac:dyDescent="0.2">
      <c r="A58" s="155" t="s">
        <v>371</v>
      </c>
      <c r="B58" s="156" t="s">
        <v>372</v>
      </c>
      <c r="C58" s="152">
        <f t="shared" ref="C58:H58" si="15">SUM(C60:C68)</f>
        <v>0</v>
      </c>
      <c r="D58" s="152">
        <f t="shared" si="15"/>
        <v>0</v>
      </c>
      <c r="E58" s="152">
        <f t="shared" si="15"/>
        <v>0</v>
      </c>
      <c r="F58" s="152">
        <f t="shared" si="15"/>
        <v>-63531</v>
      </c>
      <c r="G58" s="152">
        <f t="shared" si="15"/>
        <v>0</v>
      </c>
      <c r="H58" s="152">
        <f t="shared" si="15"/>
        <v>0</v>
      </c>
      <c r="I58" s="152">
        <f t="shared" si="9"/>
        <v>-63531</v>
      </c>
      <c r="J58" s="157">
        <f>SUM(J60:J68)</f>
        <v>0</v>
      </c>
      <c r="K58" s="152">
        <f>SUM(I58:J58)</f>
        <v>-63531</v>
      </c>
    </row>
    <row r="59" spans="1:13" x14ac:dyDescent="0.2">
      <c r="A59" s="155" t="s">
        <v>179</v>
      </c>
      <c r="B59" s="156"/>
      <c r="C59" s="151"/>
      <c r="D59" s="151"/>
      <c r="E59" s="151"/>
      <c r="F59" s="151"/>
      <c r="G59" s="151"/>
      <c r="H59" s="151"/>
      <c r="I59" s="152">
        <f t="shared" si="9"/>
        <v>0</v>
      </c>
      <c r="J59" s="158"/>
      <c r="K59" s="152"/>
    </row>
    <row r="60" spans="1:13" ht="24" x14ac:dyDescent="0.2">
      <c r="A60" s="155" t="s">
        <v>320</v>
      </c>
      <c r="B60" s="156" t="s">
        <v>373</v>
      </c>
      <c r="C60" s="151"/>
      <c r="D60" s="151"/>
      <c r="E60" s="151"/>
      <c r="F60" s="151"/>
      <c r="G60" s="151"/>
      <c r="H60" s="151"/>
      <c r="I60" s="152">
        <f t="shared" si="9"/>
        <v>0</v>
      </c>
      <c r="J60" s="152"/>
      <c r="K60" s="152">
        <f t="shared" ref="K60:K68" si="16">SUM(I60:J60)</f>
        <v>0</v>
      </c>
    </row>
    <row r="61" spans="1:13" ht="24" x14ac:dyDescent="0.2">
      <c r="A61" s="155" t="s">
        <v>322</v>
      </c>
      <c r="B61" s="156" t="s">
        <v>374</v>
      </c>
      <c r="C61" s="151"/>
      <c r="D61" s="151"/>
      <c r="E61" s="151"/>
      <c r="F61" s="151"/>
      <c r="G61" s="151"/>
      <c r="H61" s="151"/>
      <c r="I61" s="152">
        <f t="shared" si="9"/>
        <v>0</v>
      </c>
      <c r="J61" s="152"/>
      <c r="K61" s="152">
        <f t="shared" si="16"/>
        <v>0</v>
      </c>
    </row>
    <row r="62" spans="1:13" ht="24" x14ac:dyDescent="0.2">
      <c r="A62" s="155" t="s">
        <v>324</v>
      </c>
      <c r="B62" s="156" t="s">
        <v>375</v>
      </c>
      <c r="C62" s="151"/>
      <c r="D62" s="151"/>
      <c r="E62" s="151"/>
      <c r="F62" s="151"/>
      <c r="G62" s="151"/>
      <c r="H62" s="151"/>
      <c r="I62" s="152">
        <f t="shared" si="9"/>
        <v>0</v>
      </c>
      <c r="J62" s="152"/>
      <c r="K62" s="152">
        <f t="shared" si="16"/>
        <v>0</v>
      </c>
    </row>
    <row r="63" spans="1:13" ht="24" x14ac:dyDescent="0.2">
      <c r="A63" s="155" t="s">
        <v>181</v>
      </c>
      <c r="B63" s="156" t="s">
        <v>376</v>
      </c>
      <c r="C63" s="151"/>
      <c r="D63" s="151"/>
      <c r="E63" s="151"/>
      <c r="F63" s="151"/>
      <c r="G63" s="151"/>
      <c r="H63" s="151"/>
      <c r="I63" s="152">
        <f t="shared" si="9"/>
        <v>0</v>
      </c>
      <c r="J63" s="152"/>
      <c r="K63" s="152">
        <f t="shared" si="16"/>
        <v>0</v>
      </c>
    </row>
    <row r="64" spans="1:13" x14ac:dyDescent="0.2">
      <c r="A64" s="155" t="s">
        <v>202</v>
      </c>
      <c r="B64" s="156" t="s">
        <v>377</v>
      </c>
      <c r="C64" s="151"/>
      <c r="D64" s="151"/>
      <c r="E64" s="151"/>
      <c r="F64" s="151"/>
      <c r="G64" s="151"/>
      <c r="H64" s="151"/>
      <c r="I64" s="152">
        <f t="shared" si="9"/>
        <v>0</v>
      </c>
      <c r="J64" s="152"/>
      <c r="K64" s="152">
        <f t="shared" si="16"/>
        <v>0</v>
      </c>
    </row>
    <row r="65" spans="1:11" x14ac:dyDescent="0.2">
      <c r="A65" s="155" t="s">
        <v>183</v>
      </c>
      <c r="B65" s="156" t="s">
        <v>378</v>
      </c>
      <c r="C65" s="151"/>
      <c r="D65" s="151"/>
      <c r="E65" s="151"/>
      <c r="F65" s="151"/>
      <c r="G65" s="151"/>
      <c r="H65" s="151"/>
      <c r="I65" s="152">
        <f t="shared" si="9"/>
        <v>0</v>
      </c>
      <c r="J65" s="152"/>
      <c r="K65" s="152">
        <f t="shared" si="16"/>
        <v>0</v>
      </c>
    </row>
    <row r="66" spans="1:11" ht="23.25" customHeight="1" x14ac:dyDescent="0.2">
      <c r="A66" s="155" t="s">
        <v>329</v>
      </c>
      <c r="B66" s="156" t="s">
        <v>379</v>
      </c>
      <c r="C66" s="151"/>
      <c r="D66" s="151"/>
      <c r="E66" s="151"/>
      <c r="F66" s="151"/>
      <c r="G66" s="151"/>
      <c r="H66" s="151"/>
      <c r="I66" s="152">
        <f t="shared" si="9"/>
        <v>0</v>
      </c>
      <c r="J66" s="152"/>
      <c r="K66" s="152">
        <f t="shared" si="16"/>
        <v>0</v>
      </c>
    </row>
    <row r="67" spans="1:11" x14ac:dyDescent="0.2">
      <c r="A67" s="155" t="s">
        <v>331</v>
      </c>
      <c r="B67" s="156" t="s">
        <v>380</v>
      </c>
      <c r="C67" s="151"/>
      <c r="D67" s="151"/>
      <c r="E67" s="151"/>
      <c r="F67" s="151"/>
      <c r="G67" s="151"/>
      <c r="H67" s="151"/>
      <c r="I67" s="152">
        <f t="shared" si="9"/>
        <v>0</v>
      </c>
      <c r="J67" s="152"/>
      <c r="K67" s="152">
        <f t="shared" si="16"/>
        <v>0</v>
      </c>
    </row>
    <row r="68" spans="1:11" x14ac:dyDescent="0.2">
      <c r="A68" s="155" t="s">
        <v>381</v>
      </c>
      <c r="B68" s="156" t="s">
        <v>382</v>
      </c>
      <c r="C68" s="151"/>
      <c r="D68" s="151"/>
      <c r="E68" s="151"/>
      <c r="F68" s="151">
        <v>-63531</v>
      </c>
      <c r="G68" s="151"/>
      <c r="H68" s="151"/>
      <c r="I68" s="152">
        <f t="shared" si="9"/>
        <v>-63531</v>
      </c>
      <c r="J68" s="152"/>
      <c r="K68" s="152">
        <f t="shared" si="16"/>
        <v>-63531</v>
      </c>
    </row>
    <row r="69" spans="1:11" x14ac:dyDescent="0.2">
      <c r="A69" s="155" t="s">
        <v>383</v>
      </c>
      <c r="B69" s="156" t="s">
        <v>384</v>
      </c>
      <c r="C69" s="166">
        <f t="shared" ref="C69:H69" si="17">SUM(C71+C76+C77+C78+C79+C80+C81+C82+C83)</f>
        <v>0</v>
      </c>
      <c r="D69" s="166">
        <f t="shared" si="17"/>
        <v>0</v>
      </c>
      <c r="E69" s="166">
        <f t="shared" si="17"/>
        <v>0</v>
      </c>
      <c r="F69" s="166">
        <f t="shared" si="17"/>
        <v>0</v>
      </c>
      <c r="G69" s="166">
        <f t="shared" si="17"/>
        <v>-10530211</v>
      </c>
      <c r="H69" s="166">
        <f t="shared" si="17"/>
        <v>0</v>
      </c>
      <c r="I69" s="152">
        <f t="shared" si="9"/>
        <v>-10530211</v>
      </c>
      <c r="J69" s="157">
        <f>SUM(J71+J76+J77+J78+J79+J80+J81+J82+J83)</f>
        <v>0</v>
      </c>
      <c r="K69" s="152">
        <f>SUM(C69+D69+E69+F69+H69+J69)</f>
        <v>0</v>
      </c>
    </row>
    <row r="70" spans="1:11" x14ac:dyDescent="0.2">
      <c r="A70" s="155" t="s">
        <v>179</v>
      </c>
      <c r="B70" s="156"/>
      <c r="C70" s="167"/>
      <c r="D70" s="167"/>
      <c r="E70" s="167"/>
      <c r="F70" s="167"/>
      <c r="G70" s="167"/>
      <c r="H70" s="167"/>
      <c r="I70" s="152"/>
      <c r="J70" s="158"/>
      <c r="K70" s="152"/>
    </row>
    <row r="71" spans="1:11" x14ac:dyDescent="0.2">
      <c r="A71" s="155" t="s">
        <v>337</v>
      </c>
      <c r="B71" s="156" t="s">
        <v>385</v>
      </c>
      <c r="C71" s="166">
        <f t="shared" ref="C71:H71" si="18">SUM(C73:C75)</f>
        <v>0</v>
      </c>
      <c r="D71" s="166">
        <f t="shared" si="18"/>
        <v>0</v>
      </c>
      <c r="E71" s="166">
        <f t="shared" si="18"/>
        <v>0</v>
      </c>
      <c r="F71" s="166">
        <f t="shared" si="18"/>
        <v>0</v>
      </c>
      <c r="G71" s="166">
        <f t="shared" si="18"/>
        <v>0</v>
      </c>
      <c r="H71" s="166">
        <f t="shared" si="18"/>
        <v>0</v>
      </c>
      <c r="I71" s="152">
        <f t="shared" si="9"/>
        <v>0</v>
      </c>
      <c r="J71" s="157">
        <f>SUM(J73:J75)</f>
        <v>0</v>
      </c>
      <c r="K71" s="152">
        <f>SUM(C71+D71+E71+F71+H71+J71)</f>
        <v>0</v>
      </c>
    </row>
    <row r="72" spans="1:11" x14ac:dyDescent="0.2">
      <c r="A72" s="155" t="s">
        <v>179</v>
      </c>
      <c r="B72" s="156"/>
      <c r="C72" s="167"/>
      <c r="D72" s="167"/>
      <c r="E72" s="167"/>
      <c r="F72" s="167"/>
      <c r="G72" s="167"/>
      <c r="H72" s="167"/>
      <c r="I72" s="152"/>
      <c r="J72" s="158"/>
      <c r="K72" s="152"/>
    </row>
    <row r="73" spans="1:11" x14ac:dyDescent="0.2">
      <c r="A73" s="155" t="s">
        <v>339</v>
      </c>
      <c r="B73" s="156"/>
      <c r="C73" s="151"/>
      <c r="D73" s="151"/>
      <c r="E73" s="151"/>
      <c r="F73" s="151"/>
      <c r="G73" s="151"/>
      <c r="H73" s="151"/>
      <c r="I73" s="152">
        <f t="shared" si="9"/>
        <v>0</v>
      </c>
      <c r="J73" s="152"/>
      <c r="K73" s="152">
        <f t="shared" ref="K73:K85" si="19">SUM(I73:J73)</f>
        <v>0</v>
      </c>
    </row>
    <row r="74" spans="1:11" x14ac:dyDescent="0.2">
      <c r="A74" s="155" t="s">
        <v>340</v>
      </c>
      <c r="B74" s="156"/>
      <c r="C74" s="151"/>
      <c r="D74" s="151"/>
      <c r="E74" s="151"/>
      <c r="F74" s="151"/>
      <c r="G74" s="151"/>
      <c r="H74" s="151"/>
      <c r="I74" s="152">
        <f t="shared" si="9"/>
        <v>0</v>
      </c>
      <c r="J74" s="152"/>
      <c r="K74" s="152">
        <f t="shared" si="19"/>
        <v>0</v>
      </c>
    </row>
    <row r="75" spans="1:11" x14ac:dyDescent="0.2">
      <c r="A75" s="155" t="s">
        <v>341</v>
      </c>
      <c r="B75" s="156"/>
      <c r="C75" s="151"/>
      <c r="D75" s="151"/>
      <c r="E75" s="151"/>
      <c r="F75" s="151"/>
      <c r="G75" s="151"/>
      <c r="H75" s="151"/>
      <c r="I75" s="152">
        <f t="shared" si="9"/>
        <v>0</v>
      </c>
      <c r="J75" s="152"/>
      <c r="K75" s="152">
        <f t="shared" si="19"/>
        <v>0</v>
      </c>
    </row>
    <row r="76" spans="1:11" x14ac:dyDescent="0.2">
      <c r="A76" s="155" t="s">
        <v>342</v>
      </c>
      <c r="B76" s="156" t="s">
        <v>386</v>
      </c>
      <c r="C76" s="151"/>
      <c r="D76" s="151"/>
      <c r="E76" s="151"/>
      <c r="F76" s="151"/>
      <c r="G76" s="151"/>
      <c r="H76" s="151"/>
      <c r="I76" s="152">
        <f t="shared" si="9"/>
        <v>0</v>
      </c>
      <c r="J76" s="152"/>
      <c r="K76" s="152">
        <f t="shared" si="19"/>
        <v>0</v>
      </c>
    </row>
    <row r="77" spans="1:11" x14ac:dyDescent="0.2">
      <c r="A77" s="155" t="s">
        <v>344</v>
      </c>
      <c r="B77" s="156" t="s">
        <v>387</v>
      </c>
      <c r="C77" s="151"/>
      <c r="D77" s="151"/>
      <c r="E77" s="151"/>
      <c r="F77" s="151"/>
      <c r="G77" s="151"/>
      <c r="H77" s="151"/>
      <c r="I77" s="152">
        <f t="shared" si="9"/>
        <v>0</v>
      </c>
      <c r="J77" s="152"/>
      <c r="K77" s="152">
        <f t="shared" si="19"/>
        <v>0</v>
      </c>
    </row>
    <row r="78" spans="1:11" x14ac:dyDescent="0.2">
      <c r="A78" s="155" t="s">
        <v>346</v>
      </c>
      <c r="B78" s="156" t="s">
        <v>388</v>
      </c>
      <c r="C78" s="151"/>
      <c r="D78" s="151"/>
      <c r="E78" s="151"/>
      <c r="F78" s="151"/>
      <c r="G78" s="151"/>
      <c r="H78" s="151"/>
      <c r="I78" s="152">
        <f t="shared" si="9"/>
        <v>0</v>
      </c>
      <c r="J78" s="152"/>
      <c r="K78" s="152">
        <f t="shared" si="19"/>
        <v>0</v>
      </c>
    </row>
    <row r="79" spans="1:11" x14ac:dyDescent="0.2">
      <c r="A79" s="155" t="s">
        <v>348</v>
      </c>
      <c r="B79" s="156" t="s">
        <v>389</v>
      </c>
      <c r="C79" s="151"/>
      <c r="D79" s="151"/>
      <c r="E79" s="151"/>
      <c r="F79" s="151"/>
      <c r="G79" s="151"/>
      <c r="H79" s="151"/>
      <c r="I79" s="152">
        <f t="shared" si="9"/>
        <v>0</v>
      </c>
      <c r="J79" s="152"/>
      <c r="K79" s="152">
        <f t="shared" si="19"/>
        <v>0</v>
      </c>
    </row>
    <row r="80" spans="1:11" x14ac:dyDescent="0.2">
      <c r="A80" s="155" t="s">
        <v>350</v>
      </c>
      <c r="B80" s="156" t="s">
        <v>390</v>
      </c>
      <c r="C80" s="151"/>
      <c r="D80" s="151"/>
      <c r="E80" s="151"/>
      <c r="F80" s="151"/>
      <c r="G80" s="173">
        <v>-10530211</v>
      </c>
      <c r="H80" s="151"/>
      <c r="I80" s="152">
        <f t="shared" si="9"/>
        <v>-10530211</v>
      </c>
      <c r="J80" s="152"/>
      <c r="K80" s="152">
        <f t="shared" si="19"/>
        <v>-10530211</v>
      </c>
    </row>
    <row r="81" spans="1:12" x14ac:dyDescent="0.2">
      <c r="A81" s="155" t="s">
        <v>352</v>
      </c>
      <c r="B81" s="156" t="s">
        <v>391</v>
      </c>
      <c r="C81" s="151"/>
      <c r="D81" s="151"/>
      <c r="E81" s="151"/>
      <c r="F81" s="151"/>
      <c r="G81" s="151"/>
      <c r="H81" s="151"/>
      <c r="I81" s="152">
        <f t="shared" si="9"/>
        <v>0</v>
      </c>
      <c r="J81" s="152"/>
      <c r="K81" s="152">
        <f t="shared" si="19"/>
        <v>0</v>
      </c>
    </row>
    <row r="82" spans="1:12" x14ac:dyDescent="0.2">
      <c r="A82" s="155" t="s">
        <v>354</v>
      </c>
      <c r="B82" s="156" t="s">
        <v>392</v>
      </c>
      <c r="C82" s="151"/>
      <c r="D82" s="151"/>
      <c r="E82" s="151"/>
      <c r="F82" s="151"/>
      <c r="G82" s="151"/>
      <c r="H82" s="151"/>
      <c r="I82" s="152">
        <f t="shared" si="9"/>
        <v>0</v>
      </c>
      <c r="J82" s="152"/>
      <c r="K82" s="152">
        <f t="shared" si="19"/>
        <v>0</v>
      </c>
    </row>
    <row r="83" spans="1:12" x14ac:dyDescent="0.2">
      <c r="A83" s="155" t="s">
        <v>356</v>
      </c>
      <c r="B83" s="156" t="s">
        <v>393</v>
      </c>
      <c r="C83" s="151"/>
      <c r="D83" s="151"/>
      <c r="E83" s="151"/>
      <c r="F83" s="151"/>
      <c r="G83" s="151"/>
      <c r="H83" s="151"/>
      <c r="I83" s="152">
        <f t="shared" si="9"/>
        <v>0</v>
      </c>
      <c r="J83" s="152"/>
      <c r="K83" s="152">
        <f t="shared" si="19"/>
        <v>0</v>
      </c>
    </row>
    <row r="84" spans="1:12" x14ac:dyDescent="0.2">
      <c r="A84" s="155" t="s">
        <v>358</v>
      </c>
      <c r="B84" s="156" t="s">
        <v>394</v>
      </c>
      <c r="C84" s="151"/>
      <c r="D84" s="151"/>
      <c r="E84" s="151"/>
      <c r="F84" s="151"/>
      <c r="G84" s="151"/>
      <c r="H84" s="151"/>
      <c r="I84" s="152">
        <f t="shared" ref="I84" si="20">SUM(C84:H84)</f>
        <v>0</v>
      </c>
      <c r="J84" s="152"/>
      <c r="K84" s="152">
        <f t="shared" si="19"/>
        <v>0</v>
      </c>
    </row>
    <row r="85" spans="1:12" s="154" customFormat="1" x14ac:dyDescent="0.2">
      <c r="A85" s="149" t="s">
        <v>395</v>
      </c>
      <c r="B85" s="150">
        <v>800</v>
      </c>
      <c r="C85" s="152">
        <f t="shared" ref="C85:G85" si="21">SUM(C55+C56+C69)</f>
        <v>4405169</v>
      </c>
      <c r="D85" s="152">
        <f t="shared" si="21"/>
        <v>0</v>
      </c>
      <c r="E85" s="152">
        <f t="shared" si="21"/>
        <v>0</v>
      </c>
      <c r="F85" s="152">
        <f t="shared" si="21"/>
        <v>-501439</v>
      </c>
      <c r="G85" s="152">
        <f t="shared" si="21"/>
        <v>86383106</v>
      </c>
      <c r="H85" s="152">
        <f>SUM(H55+H56+H69)</f>
        <v>0</v>
      </c>
      <c r="I85" s="152">
        <f>SUM(C85:H85)</f>
        <v>90286836</v>
      </c>
      <c r="J85" s="157">
        <f>SUM(J55+J56+J69)</f>
        <v>0</v>
      </c>
      <c r="K85" s="152">
        <f t="shared" si="19"/>
        <v>90286836</v>
      </c>
      <c r="L85" s="153"/>
    </row>
    <row r="86" spans="1:12" s="175" customFormat="1" hidden="1" x14ac:dyDescent="0.2">
      <c r="A86" s="137" t="s">
        <v>396</v>
      </c>
      <c r="B86" s="137"/>
      <c r="C86" s="174">
        <f>C50-Ф1!D135</f>
        <v>0</v>
      </c>
      <c r="D86" s="174">
        <f>D50-Ф1!D136</f>
        <v>0</v>
      </c>
      <c r="E86" s="174">
        <f>E50-Ф1!D137</f>
        <v>0</v>
      </c>
      <c r="F86" s="174">
        <f>F50-Ф1!D138</f>
        <v>0</v>
      </c>
      <c r="G86" s="174">
        <f>G50-Ф1!D139</f>
        <v>0</v>
      </c>
      <c r="H86" s="174">
        <f>H50-Ф1!D140</f>
        <v>0</v>
      </c>
      <c r="I86" s="137"/>
      <c r="J86" s="137">
        <f>J50-Ф1!D142</f>
        <v>0</v>
      </c>
      <c r="K86" s="137">
        <f>K50-Ф1!D143</f>
        <v>0</v>
      </c>
      <c r="L86" s="137"/>
    </row>
    <row r="87" spans="1:12" s="175" customFormat="1" hidden="1" x14ac:dyDescent="0.2">
      <c r="A87" s="172" t="s">
        <v>397</v>
      </c>
      <c r="B87" s="137"/>
      <c r="C87" s="174">
        <f>C85-Ф1!C135</f>
        <v>0</v>
      </c>
      <c r="D87" s="174">
        <f>D85-Ф1!C136</f>
        <v>0</v>
      </c>
      <c r="E87" s="174">
        <f>E85-Ф1!C137</f>
        <v>0</v>
      </c>
      <c r="F87" s="174">
        <f>F85-Ф1!C138</f>
        <v>0</v>
      </c>
      <c r="G87" s="174">
        <f>G85-Ф1!C139</f>
        <v>0</v>
      </c>
      <c r="H87" s="174">
        <f>H85-Ф1!C140</f>
        <v>0</v>
      </c>
      <c r="I87" s="137"/>
      <c r="J87" s="137">
        <f>J85-Ф1!C142</f>
        <v>0</v>
      </c>
      <c r="K87" s="137">
        <f>K85-Ф1!C143</f>
        <v>0</v>
      </c>
      <c r="L87" s="137"/>
    </row>
    <row r="89" spans="1:12" ht="15" customHeight="1" x14ac:dyDescent="0.2">
      <c r="A89" s="176" t="str">
        <f>Ф1!A146</f>
        <v>Заместитель Председателя Правления                Чеботарёва Людмила Анатольевна</v>
      </c>
      <c r="C89" s="145"/>
    </row>
    <row r="90" spans="1:12" x14ac:dyDescent="0.2">
      <c r="A90" s="177" t="s">
        <v>398</v>
      </c>
      <c r="C90" s="134" t="s">
        <v>142</v>
      </c>
    </row>
    <row r="91" spans="1:12" x14ac:dyDescent="0.2">
      <c r="A91" s="177"/>
    </row>
    <row r="92" spans="1:12" ht="11.25" customHeight="1" x14ac:dyDescent="0.2">
      <c r="A92" s="142" t="str">
        <f>Ф1!A149</f>
        <v>Главный бухгалтер                                                    Оразбекова Динара Тлеукеновна</v>
      </c>
      <c r="C92" s="145"/>
    </row>
    <row r="93" spans="1:12" x14ac:dyDescent="0.2">
      <c r="A93" s="178" t="s">
        <v>399</v>
      </c>
      <c r="C93" s="134" t="s">
        <v>142</v>
      </c>
    </row>
    <row r="94" spans="1:12" x14ac:dyDescent="0.2">
      <c r="A94" s="136" t="s">
        <v>145</v>
      </c>
    </row>
  </sheetData>
  <mergeCells count="6">
    <mergeCell ref="K16:K17"/>
    <mergeCell ref="A16:A17"/>
    <mergeCell ref="B16:B17"/>
    <mergeCell ref="C16:H16"/>
    <mergeCell ref="I16:I17"/>
    <mergeCell ref="J16:J17"/>
  </mergeCells>
  <pageMargins left="0.70866141732283472" right="0.70866141732283472" top="0.74803149606299213" bottom="0.43307086614173229" header="0.31496062992125984" footer="0.31496062992125984"/>
  <pageSetup paperSize="9" scale="61" fitToHeight="2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Липина Татьяна Юрьевна</dc:creator>
  <cp:lastModifiedBy>Липина Татьяна Юрьевна</cp:lastModifiedBy>
  <dcterms:created xsi:type="dcterms:W3CDTF">2024-07-29T11:18:13Z</dcterms:created>
  <dcterms:modified xsi:type="dcterms:W3CDTF">2024-08-08T09:57:40Z</dcterms:modified>
</cp:coreProperties>
</file>