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NovikovaDS\Desktop\ПОП\"/>
    </mc:Choice>
  </mc:AlternateContent>
  <xr:revisionPtr revIDLastSave="0" documentId="13_ncr:1_{104BB2D3-3018-400E-AD1A-342994417D58}"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г.'!$A$10:$WYF$83</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0" i="15" l="1"/>
  <c r="Z90" i="15" s="1"/>
  <c r="AA90" i="15" s="1"/>
  <c r="Y89" i="15"/>
  <c r="Z89" i="15" s="1"/>
  <c r="AA89" i="15" s="1"/>
  <c r="Y88" i="15"/>
  <c r="Z88" i="15" s="1"/>
  <c r="AA88" i="15" s="1"/>
  <c r="Y79" i="15"/>
  <c r="Y15" i="15"/>
  <c r="Y78" i="15" l="1"/>
  <c r="Z78" i="15" s="1"/>
  <c r="AA78" i="15" s="1"/>
  <c r="Y77" i="15"/>
  <c r="Z77" i="15" s="1"/>
  <c r="AA77" i="15" s="1"/>
  <c r="Y76" i="15"/>
  <c r="Z76" i="15" s="1"/>
  <c r="AA76" i="15" s="1"/>
  <c r="Y75" i="15"/>
  <c r="Z75" i="15" s="1"/>
  <c r="AA75" i="15" s="1"/>
  <c r="Y64" i="15"/>
  <c r="Z64" i="15" s="1"/>
  <c r="AA64" i="15" s="1"/>
  <c r="Z15" i="15"/>
  <c r="AA15" i="15" s="1"/>
  <c r="Z84" i="15"/>
  <c r="AA84" i="15" s="1"/>
  <c r="Y83" i="15"/>
  <c r="Z83" i="15" s="1"/>
  <c r="AA83" i="15" s="1"/>
  <c r="Y82" i="15"/>
  <c r="Z82" i="15" s="1"/>
  <c r="AA82" i="15" s="1"/>
  <c r="Y81" i="15"/>
  <c r="Z81" i="15" s="1"/>
  <c r="AA81" i="15" s="1"/>
  <c r="Y80" i="15"/>
  <c r="Z80" i="15" s="1"/>
  <c r="AA80" i="15" s="1"/>
  <c r="AC79" i="15"/>
  <c r="AD79" i="15" s="1"/>
  <c r="Z79" i="15" l="1"/>
  <c r="AA79" i="15" s="1"/>
  <c r="Y74" i="15"/>
  <c r="Z74" i="15" s="1"/>
  <c r="AA74" i="15" s="1"/>
  <c r="AC74" i="15"/>
  <c r="AD74" i="15" s="1"/>
  <c r="Y73" i="15"/>
  <c r="AC73" i="15" s="1"/>
  <c r="AD73" i="15" s="1"/>
  <c r="Y14" i="15"/>
  <c r="Z14" i="15" s="1"/>
  <c r="AA14" i="15" s="1"/>
  <c r="Z73" i="15" l="1"/>
  <c r="AA73" i="15" s="1"/>
  <c r="Z27" i="15" l="1"/>
  <c r="AA27" i="15" s="1"/>
  <c r="Z25" i="15"/>
  <c r="AA25" i="15" s="1"/>
  <c r="Z24" i="15"/>
  <c r="AA24" i="15" s="1"/>
  <c r="Y65" i="15"/>
  <c r="Z65" i="15" s="1"/>
  <c r="AA65" i="15" s="1"/>
  <c r="Z72" i="15"/>
  <c r="Z71" i="15"/>
  <c r="AA71" i="15" s="1"/>
  <c r="Y70" i="15" l="1"/>
  <c r="AC70" i="15" s="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Z70" i="15"/>
  <c r="AA70"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<sst xmlns="http://schemas.openxmlformats.org/spreadsheetml/2006/main" count="3344" uniqueCount="1845">
  <si>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</si>
  <si>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</si>
  <si>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</si>
  <si>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</si>
  <si>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</si>
  <si>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</si>
  <si>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</si>
  <si>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</si>
  <si>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</si>
  <si>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</si>
  <si>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</si>
  <si>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</si>
  <si>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</si>
  <si>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</si>
  <si>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</si>
  <si>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</si>
  <si>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</si>
  <si>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</si>
  <si>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</si>
  <si>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</si>
  <si>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</si>
  <si>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</si>
  <si>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</si>
  <si>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</si>
  <si>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</si>
  <si>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</si>
  <si>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</si>
  <si>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</si>
  <si>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</si>
  <si>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</si>
  <si>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</si>
  <si>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</si>
  <si>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</si>
  <si>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</si>
  <si>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</si>
  <si>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</si>
  <si>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</si>
  <si>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</si>
  <si>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</si>
  <si>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</si>
  <si>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</si>
  <si>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</si>
  <si>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</si>
  <si>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</si>
  <si>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</si>
  <si>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</si>
  <si>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</si>
  <si>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</si>
  <si>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</si>
  <si>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</si>
  <si>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</si>
  <si>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</si>
  <si>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</si>
  <si>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</si>
  <si>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</si>
  <si>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</si>
  <si>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</si>
  <si>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</si>
  <si>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</si>
  <si>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</si>
  <si>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</si>
  <si>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</si>
  <si>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</si>
  <si>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</si>
  <si>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</si>
  <si>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</si>
  <si>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</si>
  <si>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</si>
  <si>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</si>
  <si>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</si>
  <si>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</si>
  <si>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</si>
  <si>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</si>
  <si>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</si>
  <si>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</si>
  <si>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</si>
  <si>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</si>
  <si>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</si>
  <si>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</si>
  <si>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</si>
  <si>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</si>
  <si>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</si>
  <si>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</si>
  <si>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</si>
  <si>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</si>
  <si>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</si>
  <si>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</si>
  <si>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</si>
  <si>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</si>
  <si>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</si>
  <si>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</si>
  <si>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</si>
  <si>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</si>
  <si>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</si>
  <si>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</si>
  <si>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</si>
  <si>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</si>
  <si>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</si>
  <si>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</si>
  <si>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</si>
  <si>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</si>
  <si>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</si>
  <si>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</si>
  <si>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</si>
  <si>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</si>
  <si>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</si>
  <si>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</si>
  <si>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</si>
  <si>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</si>
  <si>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</si>
  <si>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</si>
  <si>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</si>
  <si>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</si>
  <si>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</si>
  <si>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</si>
  <si>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</si>
  <si>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</si>
  <si>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</si>
  <si>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</si>
  <si>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</si>
  <si>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</si>
  <si>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</si>
  <si>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</si>
  <si>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</si>
  <si>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</si>
  <si>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</si>
  <si>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</si>
  <si>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</si>
  <si>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</si>
  <si>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</si>
  <si>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</si>
  <si>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</si>
  <si>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</si>
  <si>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</si>
  <si>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</si>
  <si>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</si>
  <si>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</si>
  <si>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</si>
  <si>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</si>
  <si>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</si>
  <si>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</si>
  <si>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</si>
  <si>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</si>
  <si>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</si>
  <si>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</si>
  <si>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</si>
  <si>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</si>
  <si>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</si>
  <si>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</si>
  <si>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</si>
  <si>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</si>
  <si>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</si>
  <si>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</si>
  <si>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</si>
  <si>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</si>
  <si>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</si>
  <si>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</si>
  <si>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</si>
  <si>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</si>
  <si>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</si>
  <si>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</si>
  <si>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</si>
  <si>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</si>
  <si>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</si>
  <si>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</si>
  <si>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</si>
  <si>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</si>
  <si>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</si>
  <si>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</si>
  <si>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</si>
  <si>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</si>
  <si>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</si>
  <si>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</si>
  <si>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</si>
  <si>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</si>
  <si>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</si>
  <si>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</si>
  <si>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</si>
  <si>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</si>
  <si>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</si>
  <si>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</si>
  <si>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</si>
  <si>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</si>
  <si>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</si>
  <si>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</si>
  <si>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</si>
  <si>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</si>
  <si>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</si>
  <si>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</si>
  <si>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</si>
  <si>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</si>
  <si>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</si>
  <si>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</si>
  <si>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</si>
  <si>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</si>
  <si>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</si>
  <si>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</si>
  <si>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</si>
  <si>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</si>
  <si>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</si>
  <si>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</si>
  <si>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</si>
  <si>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</si>
  <si>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</si>
  <si>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</si>
  <si>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</si>
  <si>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</si>
  <si>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</si>
  <si>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</si>
  <si>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</si>
  <si>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</si>
  <si>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</si>
  <si>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</si>
  <si>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</si>
  <si>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</si>
  <si>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</si>
  <si>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</si>
  <si>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</si>
  <si>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</si>
  <si>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</si>
  <si>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</si>
  <si>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</si>
  <si>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</si>
  <si>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</si>
  <si>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</si>
  <si>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</si>
  <si>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</si>
  <si>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</si>
  <si>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</si>
  <si>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</si>
  <si>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</si>
  <si>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</si>
  <si>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</si>
  <si>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</si>
  <si>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</si>
  <si>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</si>
  <si>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</si>
  <si>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</si>
  <si>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</si>
  <si>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</si>
  <si>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</si>
  <si>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</si>
  <si>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</si>
  <si>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</si>
  <si>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</si>
  <si>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</si>
  <si>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</si>
  <si>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</si>
  <si>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</si>
  <si>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</si>
  <si>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</si>
  <si>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</si>
  <si>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</si>
  <si>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</si>
  <si>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</si>
  <si>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</si>
  <si>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</si>
  <si>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</si>
  <si>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</si>
  <si>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</si>
  <si>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</si>
  <si>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</si>
  <si>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</si>
  <si>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</si>
  <si>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</si>
  <si>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</si>
  <si>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</si>
  <si>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</si>
  <si>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</si>
  <si>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</si>
  <si>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</si>
  <si>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</si>
  <si>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</si>
  <si>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</si>
  <si>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</si>
  <si>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</si>
  <si>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</si>
  <si>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</si>
  <si>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</si>
  <si>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</si>
  <si>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</si>
  <si>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</si>
  <si>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</si>
  <si>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</si>
  <si>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</si>
  <si>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</si>
  <si>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</si>
  <si>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</si>
  <si>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</si>
  <si>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</si>
  <si>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</si>
  <si>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</si>
  <si>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</si>
  <si>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</si>
  <si>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</si>
  <si>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</si>
  <si>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</si>
  <si>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</si>
  <si>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</si>
  <si>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</si>
  <si>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</si>
  <si>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</si>
  <si>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</si>
  <si>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</si>
  <si>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</si>
  <si>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</si>
  <si>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</si>
  <si>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</si>
  <si>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</si>
  <si>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</si>
  <si>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</si>
  <si>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</si>
  <si>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</si>
  <si>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</si>
  <si>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</si>
  <si>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</si>
  <si>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</si>
  <si>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</si>
  <si>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</si>
  <si>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</si>
  <si>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</si>
  <si>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</si>
  <si>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</si>
  <si>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</si>
  <si>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</si>
  <si>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</si>
  <si>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</si>
  <si>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</si>
  <si>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</si>
  <si>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</si>
  <si>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</si>
  <si>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</si>
  <si>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</si>
  <si>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</si>
  <si>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</si>
  <si>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</si>
  <si>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</si>
  <si>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</si>
  <si>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</si>
  <si>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</si>
  <si>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</si>
  <si>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</si>
  <si>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</si>
  <si>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</si>
  <si>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</si>
  <si>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</si>
  <si>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</si>
  <si>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</si>
  <si>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</si>
  <si>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</si>
  <si>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</si>
  <si>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</si>
  <si>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</si>
  <si>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</si>
  <si>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</si>
  <si>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</si>
  <si>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</si>
  <si>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</si>
  <si>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</si>
  <si>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</si>
  <si>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</si>
  <si>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</si>
  <si>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</si>
  <si>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</si>
  <si>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</si>
  <si>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</si>
  <si>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</si>
  <si>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</si>
  <si>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</si>
  <si>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</si>
  <si>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</si>
  <si>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</si>
  <si>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</si>
  <si>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</si>
  <si>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</si>
  <si>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</si>
  <si>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</si>
  <si>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</si>
  <si>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</si>
  <si>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</si>
  <si>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</si>
  <si>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</si>
  <si>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</si>
  <si>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</si>
  <si>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</si>
  <si>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</si>
  <si>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</si>
  <si>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</si>
  <si>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</si>
  <si>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</si>
  <si>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</si>
  <si>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</si>
  <si>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</si>
  <si>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</si>
  <si>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</si>
  <si>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</si>
  <si>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</si>
  <si>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</si>
  <si>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</si>
  <si>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</si>
  <si>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</si>
  <si>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</si>
  <si>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</si>
  <si>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</si>
  <si>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</si>
  <si>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</si>
  <si>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</si>
  <si>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</si>
  <si>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</si>
  <si>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</si>
  <si>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</si>
  <si>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</si>
  <si>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</si>
  <si>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</si>
  <si>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</si>
  <si>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</si>
  <si>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</si>
  <si>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</si>
  <si>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</si>
  <si>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</si>
  <si>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</si>
  <si>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</si>
  <si>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</si>
  <si>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</si>
  <si>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</si>
  <si>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</si>
  <si>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</si>
  <si>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</si>
  <si>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</si>
  <si>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</si>
  <si>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</si>
  <si>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</si>
  <si>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</si>
  <si>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</si>
  <si>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</si>
  <si>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</si>
  <si>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</si>
  <si>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</si>
  <si>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</si>
  <si>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</si>
  <si>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</si>
  <si>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</si>
  <si>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</si>
  <si>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</si>
  <si>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</si>
  <si>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</si>
  <si>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</si>
  <si>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</si>
  <si>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</si>
  <si>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</si>
  <si>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</si>
  <si>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</si>
  <si>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</si>
  <si>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</si>
  <si>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</si>
  <si>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</si>
  <si>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</si>
  <si>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</si>
  <si>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</si>
  <si>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</si>
  <si>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</si>
  <si>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</si>
  <si>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</si>
  <si>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</si>
  <si>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</si>
  <si>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</si>
  <si>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</si>
  <si>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</si>
  <si>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</si>
  <si>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</si>
  <si>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</si>
  <si>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</si>
  <si>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</si>
  <si>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</si>
  <si>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</si>
  <si>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</si>
  <si>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</si>
  <si>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</si>
  <si>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</si>
  <si>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</si>
  <si>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</si>
  <si>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</si>
  <si>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</si>
  <si>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</si>
  <si>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</si>
  <si>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</si>
  <si>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</si>
  <si>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</si>
  <si>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</si>
  <si>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</si>
  <si>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</si>
  <si>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</si>
  <si>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</si>
  <si>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</si>
  <si>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</si>
  <si>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</si>
  <si>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</si>
  <si>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</si>
  <si>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</si>
  <si>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</si>
  <si>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</si>
  <si>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</si>
  <si>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</si>
  <si>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</si>
  <si>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</si>
  <si>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</si>
  <si>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</si>
  <si>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</si>
  <si>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</si>
  <si>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</si>
  <si>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</si>
  <si>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</si>
  <si>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</si>
  <si>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</si>
  <si>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</si>
  <si>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</si>
  <si>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</si>
  <si>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</si>
  <si>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</si>
  <si>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</si>
  <si>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</si>
  <si>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</si>
  <si>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</si>
  <si>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</si>
  <si>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</si>
  <si>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</si>
  <si>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</si>
  <si>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</si>
  <si>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</si>
  <si>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</si>
  <si>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</si>
  <si>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</si>
  <si>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</si>
  <si>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</si>
  <si>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</si>
  <si>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</si>
  <si>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</si>
  <si>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</si>
  <si>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</si>
  <si>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</si>
  <si>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</si>
  <si>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</si>
  <si>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</si>
  <si>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</si>
  <si>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</si>
  <si>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</si>
  <si>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</si>
  <si>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</si>
  <si>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</si>
  <si>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</si>
  <si>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</si>
  <si>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</si>
  <si>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</si>
  <si>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</si>
  <si>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</si>
  <si>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</si>
  <si>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</si>
  <si>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</si>
  <si>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</si>
  <si>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</si>
  <si>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</si>
  <si>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</si>
  <si>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</si>
  <si>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</si>
  <si>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</si>
  <si>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</si>
  <si>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</si>
  <si>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</si>
  <si>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</si>
  <si>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</si>
  <si>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</si>
  <si>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</si>
  <si>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</si>
  <si>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</si>
  <si>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</si>
  <si>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</si>
  <si>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</si>
  <si>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</si>
  <si>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</si>
  <si>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</si>
  <si>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</si>
  <si>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</si>
  <si>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</si>
  <si>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</si>
  <si>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</si>
  <si>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</si>
  <si>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</si>
  <si>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</si>
  <si>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</si>
  <si>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</si>
  <si>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</si>
  <si>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</si>
  <si>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</si>
  <si>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</si>
  <si>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</si>
  <si>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</si>
  <si>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</si>
  <si>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</si>
  <si>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</si>
  <si>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</si>
  <si>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</si>
  <si>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</si>
  <si>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</si>
  <si>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</si>
  <si>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</si>
  <si>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</si>
  <si>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</si>
  <si>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</si>
  <si>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</si>
  <si>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</si>
  <si>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</si>
  <si>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</si>
  <si>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</si>
  <si>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</si>
  <si>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</si>
  <si>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</si>
  <si>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</si>
  <si>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</si>
  <si>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</si>
  <si>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</si>
  <si>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</si>
  <si>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</si>
  <si>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</si>
  <si>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</si>
  <si>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</si>
  <si>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</si>
  <si>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</si>
  <si>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</si>
  <si>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</si>
  <si>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</si>
  <si>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</si>
  <si>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</si>
  <si>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</si>
  <si>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</si>
  <si>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</si>
  <si>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</si>
  <si>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</si>
  <si>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</si>
  <si>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</si>
  <si>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</si>
  <si>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</si>
  <si>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</si>
  <si>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</si>
  <si>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</si>
  <si>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</si>
  <si>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</si>
  <si>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</si>
  <si>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</si>
  <si>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</si>
  <si>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</si>
  <si>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</si>
  <si>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</si>
  <si>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</si>
  <si>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</si>
  <si>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</si>
  <si>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</si>
  <si>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</si>
  <si>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</si>
  <si>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</si>
  <si>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</si>
  <si>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</si>
  <si>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</si>
  <si>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</si>
  <si>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</si>
  <si>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</si>
  <si>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</si>
  <si>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</si>
  <si>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</si>
  <si>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</si>
  <si>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</si>
  <si>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</si>
  <si>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</si>
  <si>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</si>
  <si>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</si>
  <si>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</si>
  <si>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</si>
  <si>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</si>
  <si>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</si>
  <si>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</si>
  <si>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</si>
  <si>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</si>
  <si>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</si>
  <si>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</si>
  <si>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</si>
  <si>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</si>
  <si>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</si>
  <si>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</si>
  <si>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</si>
  <si>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</si>
  <si>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</si>
  <si>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</si>
  <si>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</si>
  <si>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</si>
  <si>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</si>
  <si>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</si>
  <si>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</si>
  <si>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</si>
  <si>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</si>
  <si>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</si>
  <si>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</si>
  <si>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</si>
  <si>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</si>
  <si>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</si>
  <si>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</si>
  <si>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</si>
  <si>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</si>
  <si>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</si>
  <si>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</si>
  <si>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</si>
  <si>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</si>
  <si>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</si>
  <si>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</si>
  <si>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</si>
  <si>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</si>
  <si>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</si>
  <si>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</si>
  <si>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</si>
  <si>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</si>
  <si>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</si>
  <si>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</si>
  <si>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</si>
  <si>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</si>
  <si>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</si>
  <si>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</si>
  <si>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</si>
  <si>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</si>
  <si>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</si>
  <si>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</si>
  <si>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</si>
  <si>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</si>
  <si>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</si>
  <si>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</si>
  <si>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</si>
  <si>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</si>
  <si>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</si>
  <si>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</si>
  <si>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</si>
  <si>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</si>
  <si>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</si>
  <si>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</si>
  <si>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</si>
  <si>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</si>
  <si>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</si>
  <si>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</si>
  <si>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</si>
  <si>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</si>
  <si>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</si>
  <si>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</si>
  <si>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</si>
  <si>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</si>
  <si>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</si>
  <si>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</si>
  <si>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</si>
  <si>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</si>
  <si>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</si>
  <si>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</si>
  <si>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</si>
  <si>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</si>
  <si>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</si>
  <si>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</si>
  <si>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</si>
  <si>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</si>
  <si>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</si>
  <si>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</si>
  <si>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</si>
  <si>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</si>
  <si>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</si>
  <si>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</si>
  <si>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</si>
  <si>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</si>
  <si>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</si>
  <si>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</si>
  <si>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</si>
  <si>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</si>
  <si>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</si>
  <si>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</si>
  <si>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</si>
  <si>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</si>
  <si>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</si>
  <si>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</si>
  <si>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</si>
  <si>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</si>
  <si>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</si>
  <si>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</si>
  <si>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</si>
  <si>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</si>
  <si>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</si>
  <si>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</si>
  <si>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</si>
  <si>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</si>
  <si>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</si>
  <si>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</si>
  <si>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</si>
  <si>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</si>
  <si>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</si>
  <si>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</si>
  <si>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</si>
  <si>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</si>
  <si>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</si>
  <si>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</si>
  <si>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</si>
  <si>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</si>
  <si>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</si>
  <si>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</si>
  <si>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</si>
  <si>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</si>
  <si>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</si>
  <si>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</si>
  <si>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</si>
  <si>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</si>
  <si>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</si>
  <si>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</si>
  <si>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</si>
  <si>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</si>
  <si>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</si>
  <si>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</si>
  <si>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</si>
  <si>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</si>
  <si>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</si>
  <si>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</si>
  <si>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</si>
  <si>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</si>
  <si>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</si>
  <si>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</si>
  <si>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</si>
  <si>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</si>
  <si>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</si>
  <si>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</si>
  <si>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</si>
  <si>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</si>
  <si>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</si>
  <si>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</si>
  <si>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</si>
  <si>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</si>
  <si>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</si>
  <si>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</si>
  <si>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</si>
  <si>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</si>
  <si>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</si>
  <si>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</si>
  <si>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</si>
  <si>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</si>
  <si>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</si>
  <si>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</si>
  <si>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</si>
  <si>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</si>
  <si>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</si>
  <si>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</si>
  <si>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</si>
  <si>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</si>
  <si>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</si>
  <si>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</si>
  <si>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</si>
  <si>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</si>
  <si>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</si>
  <si>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</si>
  <si>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</si>
  <si>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</si>
  <si>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</si>
  <si>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</si>
  <si>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</si>
  <si>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</si>
  <si>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</si>
  <si>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</si>
  <si>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</si>
  <si>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</si>
  <si>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</si>
  <si>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</si>
  <si>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</si>
  <si>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</si>
  <si>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</si>
  <si>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</si>
  <si>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</si>
  <si>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</si>
  <si>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</si>
  <si>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</si>
  <si>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</si>
  <si>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</si>
  <si>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</si>
  <si>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</si>
  <si>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</si>
  <si>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</si>
  <si>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</si>
  <si>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</si>
  <si>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</si>
  <si>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</si>
  <si>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</si>
  <si>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</si>
  <si>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</si>
  <si>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</si>
  <si>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</si>
  <si>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</si>
  <si>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</si>
  <si>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</si>
  <si>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</si>
  <si>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</si>
  <si>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</si>
  <si>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</si>
  <si>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</si>
  <si>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</si>
  <si>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</si>
  <si>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</si>
  <si>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</si>
  <si>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</si>
  <si>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</si>
  <si>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</si>
  <si>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</si>
  <si>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</si>
  <si>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</si>
  <si>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</si>
  <si>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</si>
  <si>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</si>
  <si>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</si>
  <si>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</si>
  <si>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</si>
  <si>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</si>
  <si>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</si>
  <si>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</si>
  <si>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</si>
  <si>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</si>
  <si>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</si>
  <si>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</si>
  <si>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</si>
  <si>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</si>
  <si>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</si>
  <si>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</si>
  <si>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</si>
  <si>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</si>
  <si>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</si>
  <si>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</si>
  <si>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</si>
  <si>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</si>
  <si>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</si>
  <si>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</si>
  <si>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</si>
  <si>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</si>
  <si>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</si>
  <si>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</si>
  <si>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</si>
  <si>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</si>
  <si>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</si>
  <si>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</si>
  <si>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</si>
  <si>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</si>
  <si>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</si>
  <si>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</si>
  <si>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</si>
  <si>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</si>
  <si>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</si>
  <si>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</si>
  <si>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</si>
  <si>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</si>
  <si>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</si>
  <si>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</si>
  <si>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</si>
  <si>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</si>
  <si>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</si>
  <si>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</si>
  <si>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</si>
  <si>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</si>
  <si>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</si>
  <si>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</si>
  <si>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</si>
  <si>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</si>
  <si>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</si>
  <si>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</si>
  <si>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</si>
  <si>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</si>
  <si>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</si>
  <si>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</si>
  <si>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</si>
  <si>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</si>
  <si>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</si>
  <si>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</si>
  <si>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</si>
  <si>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</si>
  <si>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</si>
  <si>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</si>
  <si>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</si>
  <si>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</si>
  <si>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</si>
  <si>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</si>
  <si>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</si>
  <si>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</si>
  <si>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</si>
  <si>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</si>
  <si>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</si>
  <si>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</si>
  <si>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</si>
  <si>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</si>
  <si>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</si>
  <si>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</si>
  <si>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</si>
  <si>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</si>
  <si>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</si>
  <si>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</si>
  <si>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</si>
  <si>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</si>
  <si>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</si>
  <si>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</si>
  <si>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</si>
  <si>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</si>
  <si>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</si>
  <si>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</si>
  <si>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</si>
  <si>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</si>
  <si>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</si>
  <si>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</si>
  <si>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</si>
  <si>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</si>
  <si>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</si>
  <si>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</si>
  <si>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</si>
  <si>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</si>
  <si>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</si>
  <si>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</si>
  <si>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</si>
  <si>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</si>
  <si>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</si>
  <si>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</si>
  <si>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</si>
  <si>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</si>
  <si>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</si>
  <si>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</si>
  <si>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</si>
  <si>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</si>
  <si>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</si>
  <si>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</si>
  <si>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</si>
  <si>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</si>
  <si>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</si>
  <si>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</si>
  <si>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</si>
  <si>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</si>
  <si>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</si>
  <si>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</si>
  <si>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</si>
  <si>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</si>
  <si>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</si>
  <si>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</si>
  <si>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</si>
  <si>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</si>
  <si>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</si>
  <si>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</si>
  <si>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</si>
  <si>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</si>
  <si>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</si>
  <si>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</si>
  <si>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</si>
  <si>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</si>
  <si>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</si>
  <si>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</si>
  <si>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</si>
  <si>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</si>
  <si>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</si>
  <si>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</si>
  <si>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</si>
  <si>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</si>
  <si>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</si>
  <si>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</si>
  <si>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</si>
  <si>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</si>
  <si>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</si>
  <si>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</si>
  <si>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</si>
  <si>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</si>
  <si>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</si>
  <si>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</si>
  <si>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</si>
  <si>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</si>
  <si>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</si>
  <si>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</si>
  <si>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</si>
  <si>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</si>
  <si>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</si>
  <si>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</si>
  <si>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</si>
  <si>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</si>
  <si>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</si>
  <si>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</si>
  <si>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</si>
  <si>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</si>
  <si>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</si>
  <si>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</si>
  <si>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</si>
  <si>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</si>
  <si>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</si>
  <si>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</si>
  <si>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</si>
  <si>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</si>
  <si>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</si>
  <si>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</si>
  <si>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</si>
  <si>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</si>
  <si>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</si>
  <si>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</si>
  <si>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</si>
  <si>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</si>
  <si>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</si>
  <si>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</si>
  <si>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</si>
  <si>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</si>
  <si>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</si>
  <si>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</si>
  <si>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</si>
  <si>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</si>
  <si>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</si>
  <si>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</si>
  <si>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</si>
  <si>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</si>
  <si>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</si>
  <si>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</si>
  <si>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</si>
  <si>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</si>
  <si>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</si>
  <si>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</si>
  <si>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</si>
  <si>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</si>
  <si>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</si>
  <si>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</si>
  <si>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</si>
  <si>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</si>
  <si>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</si>
  <si>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</si>
  <si>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</si>
  <si>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</si>
  <si>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</si>
  <si>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</si>
  <si>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</si>
  <si>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</si>
  <si>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</si>
  <si>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</si>
  <si>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</si>
  <si>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</si>
  <si>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</si>
  <si>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</si>
  <si>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</si>
  <si>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</si>
  <si>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</si>
  <si>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</si>
  <si>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</si>
  <si>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</si>
  <si>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</si>
  <si>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</si>
  <si>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</si>
  <si>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</si>
  <si>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</si>
  <si>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</si>
  <si>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</si>
  <si>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</si>
  <si>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</si>
  <si>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</si>
  <si>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</si>
  <si>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</si>
  <si>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</si>
  <si>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</si>
  <si>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</si>
  <si>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</si>
  <si>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</si>
  <si>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</si>
  <si>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</si>
  <si>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</si>
  <si>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</si>
  <si>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</si>
  <si>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</si>
  <si>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</si>
  <si>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</si>
  <si>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</si>
  <si>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</si>
  <si>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</si>
  <si>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</si>
  <si>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</si>
  <si>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</si>
  <si>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</si>
  <si>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</si>
  <si>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</si>
  <si>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</si>
  <si>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</si>
  <si>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</si>
  <si>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</si>
  <si>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</si>
  <si>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</si>
  <si>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</si>
  <si>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</si>
  <si>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</si>
  <si>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</si>
  <si>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</si>
  <si>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</si>
  <si>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</si>
  <si>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</si>
  <si>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</si>
  <si>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</si>
  <si>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</si>
  <si>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</si>
  <si>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</si>
  <si>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</si>
  <si>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</si>
  <si>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</si>
  <si>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</si>
  <si>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</si>
  <si>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</si>
  <si>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</si>
  <si>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</si>
  <si>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</si>
  <si>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</si>
  <si>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</si>
  <si>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</si>
  <si>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</si>
  <si>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</si>
  <si>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</si>
  <si>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</si>
  <si>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</si>
  <si>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</si>
  <si>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</si>
  <si>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</si>
  <si>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</si>
  <si>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</si>
  <si>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</si>
  <si>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</si>
  <si>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</si>
  <si>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</si>
  <si>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</si>
  <si>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</si>
  <si>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</si>
  <si>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</si>
  <si>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</si>
  <si>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</si>
  <si>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</si>
  <si>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</si>
  <si>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</si>
  <si>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</si>
  <si>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</si>
  <si>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</si>
  <si>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</si>
  <si>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</si>
  <si>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</si>
  <si>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</si>
  <si>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</si>
  <si>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</si>
  <si>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</si>
  <si>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</si>
  <si>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</si>
  <si>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</si>
  <si>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</si>
  <si>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</si>
  <si>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</si>
  <si>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</si>
  <si>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</si>
  <si>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</si>
  <si>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</si>
  <si>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</si>
  <si>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</si>
  <si>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</si>
  <si>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</si>
  <si>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</si>
  <si>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</si>
  <si>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</si>
  <si>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</si>
  <si>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</si>
  <si>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</si>
  <si>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</si>
  <si>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</si>
  <si>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</si>
  <si>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</si>
  <si>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</si>
  <si>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</si>
  <si>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</si>
  <si>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</si>
  <si>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</si>
  <si>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</si>
  <si>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</si>
  <si>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</si>
  <si>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</si>
  <si>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</si>
  <si>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</si>
  <si>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</si>
  <si>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</si>
  <si>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</si>
  <si>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</si>
  <si>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</si>
  <si>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</si>
  <si>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</si>
  <si>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</si>
  <si>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</si>
  <si>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</si>
  <si>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</si>
  <si>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</si>
  <si>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</si>
  <si>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</si>
  <si>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</si>
  <si>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</si>
  <si>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</si>
  <si>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</si>
  <si>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</si>
  <si>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</si>
  <si>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</si>
  <si>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</si>
  <si>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</si>
  <si>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</si>
  <si>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</si>
  <si>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</si>
  <si>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</si>
  <si>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</si>
  <si>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</si>
  <si>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</si>
  <si>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</si>
  <si>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</si>
  <si>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</si>
  <si>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</si>
  <si>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</si>
  <si>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</si>
  <si>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</si>
  <si>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</si>
  <si>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</si>
  <si>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</si>
  <si>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</si>
  <si>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</si>
  <si>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</si>
  <si>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</si>
  <si>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</si>
  <si>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</si>
  <si>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</si>
  <si>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</si>
  <si>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</si>
  <si>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</si>
  <si>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</si>
  <si>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</si>
  <si>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</si>
  <si>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</si>
  <si>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</si>
  <si>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</si>
  <si>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</si>
  <si>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</si>
  <si>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</si>
  <si>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</si>
  <si>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</si>
  <si>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</si>
  <si>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</si>
  <si>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</si>
  <si>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</si>
  <si>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</si>
  <si>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</si>
  <si>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</si>
  <si>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</si>
  <si>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</si>
  <si>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</si>
  <si>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</si>
  <si>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</si>
  <si>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</si>
  <si>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</si>
  <si>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</si>
  <si>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</si>
  <si>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</si>
  <si>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</si>
  <si>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</si>
  <si>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</si>
  <si>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</si>
  <si>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</si>
  <si>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</si>
  <si>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</si>
  <si>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</si>
  <si>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</si>
  <si>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</si>
  <si>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</si>
  <si>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</si>
  <si>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</si>
  <si>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</si>
  <si>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</si>
  <si>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</si>
  <si>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</si>
  <si>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</si>
  <si>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</si>
  <si>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</si>
  <si>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</si>
  <si>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</si>
  <si>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</si>
  <si>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</si>
  <si>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</si>
  <si>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</si>
  <si>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</si>
  <si>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</si>
  <si>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</si>
  <si>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</si>
  <si>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</si>
  <si>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</si>
  <si>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</si>
  <si>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</si>
  <si>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</si>
  <si>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</si>
  <si>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</si>
  <si>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</si>
  <si>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</si>
  <si>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</si>
  <si>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</si>
  <si>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</si>
  <si>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</si>
  <si>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</si>
  <si>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</si>
  <si>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</si>
  <si>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</si>
  <si>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</si>
  <si>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</si>
  <si>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</si>
  <si>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</si>
  <si>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</si>
  <si>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</si>
  <si>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</si>
  <si>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</si>
  <si>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</si>
  <si>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</si>
  <si>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</si>
  <si>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</si>
  <si>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</si>
  <si>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</si>
  <si>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</si>
  <si>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</si>
  <si>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</si>
  <si>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</si>
  <si>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</si>
  <si>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</si>
  <si>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</si>
  <si>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</si>
  <si>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</si>
  <si>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</si>
  <si>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</si>
  <si>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</si>
  <si>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</si>
  <si>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</si>
  <si>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</si>
  <si>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</si>
  <si>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</si>
  <si>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</si>
  <si>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</si>
  <si>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</si>
  <si>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</si>
  <si>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</si>
  <si>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</si>
  <si>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</si>
  <si>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</si>
  <si>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</si>
  <si>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</si>
  <si>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</si>
  <si>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</si>
  <si>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</si>
  <si>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</si>
  <si>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</si>
  <si>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</si>
  <si>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</si>
  <si>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</si>
  <si>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</si>
  <si>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</si>
  <si>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</si>
  <si>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</si>
  <si>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</si>
  <si>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</si>
  <si>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</si>
  <si>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</si>
  <si>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</si>
  <si>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</si>
  <si>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</si>
  <si>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</si>
  <si>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</si>
  <si>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</si>
  <si>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</si>
  <si>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</si>
  <si>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</si>
  <si>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</si>
  <si>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</si>
  <si>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</si>
  <si>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</si>
  <si>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</si>
  <si>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</si>
  <si>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</si>
  <si>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</si>
  <si>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</si>
  <si>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</si>
  <si>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</si>
  <si>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</si>
  <si>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</si>
  <si>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</si>
  <si>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</si>
  <si>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</si>
  <si>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</si>
  <si>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</si>
  <si>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</si>
  <si>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</si>
  <si>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</si>
  <si>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</si>
  <si>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</si>
  <si>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</si>
  <si>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</si>
  <si>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</si>
  <si>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</si>
  <si>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</si>
  <si>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</si>
  <si>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</si>
  <si>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</si>
  <si>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</si>
  <si>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</si>
  <si>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</si>
  <si>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</si>
  <si>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</si>
  <si>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</si>
  <si>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</si>
  <si>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</si>
  <si>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</si>
  <si>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</si>
  <si>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</si>
  <si>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</si>
  <si>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</si>
  <si>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</si>
  <si>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</si>
  <si>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</si>
  <si>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</si>
  <si>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</si>
  <si>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</si>
  <si>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</si>
  <si>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</si>
  <si>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</si>
  <si>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</si>
  <si>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</si>
  <si>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</si>
  <si>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</si>
  <si>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</si>
  <si>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</si>
  <si>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</si>
  <si>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</si>
  <si>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</si>
  <si>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</si>
  <si>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</si>
  <si>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</si>
  <si>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</si>
  <si>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</si>
  <si>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</si>
  <si>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</si>
  <si>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</si>
  <si>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</si>
  <si>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</si>
  <si>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</si>
  <si>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</si>
  <si>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</si>
  <si>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</si>
  <si>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</si>
  <si>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</si>
  <si>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</si>
  <si>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</si>
  <si>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</si>
  <si>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</si>
  <si>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</si>
  <si>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</si>
  <si>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</si>
  <si>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</si>
  <si>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</si>
  <si>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</si>
  <si>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</si>
  <si>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</si>
  <si>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</si>
  <si>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</si>
  <si>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</si>
  <si>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</si>
  <si>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</si>
  <si>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</si>
  <si>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</si>
  <si>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</si>
  <si>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</si>
  <si>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</si>
  <si>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</si>
  <si>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</si>
  <si>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</si>
  <si>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</si>
  <si>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</si>
  <si>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</si>
  <si>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</si>
  <si>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</si>
  <si>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</si>
  <si>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</si>
  <si>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</si>
  <si>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</si>
  <si>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</si>
  <si>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</si>
  <si>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</si>
  <si>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</si>
  <si>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</si>
  <si>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</si>
  <si>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</si>
  <si>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</si>
  <si>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</si>
  <si>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</si>
  <si>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</si>
  <si>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</si>
  <si>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</si>
  <si>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</si>
  <si>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</si>
  <si>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</si>
  <si>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</si>
  <si>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</si>
  <si>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</si>
  <si>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</si>
  <si>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</si>
  <si>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</si>
  <si>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</si>
  <si>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</si>
  <si>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</si>
  <si>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</si>
  <si>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</si>
  <si>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</si>
  <si>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</si>
  <si>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</si>
  <si>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</si>
  <si>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</si>
  <si>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</si>
  <si>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</si>
  <si>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</si>
  <si>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</si>
  <si>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</si>
  <si>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</si>
  <si>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</si>
  <si>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</si>
  <si>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</si>
  <si>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</si>
  <si>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</si>
  <si>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</si>
  <si>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</si>
  <si>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</si>
  <si>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</si>
  <si>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</si>
  <si>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</si>
  <si>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</si>
  <si>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</si>
  <si>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</si>
  <si>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</si>
  <si>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</si>
  <si>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</si>
  <si>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</si>
  <si>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</si>
  <si>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</si>
  <si>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</si>
  <si>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</si>
  <si>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</si>
  <si>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</si>
  <si>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</si>
  <si>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</si>
  <si>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</si>
  <si>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</si>
  <si>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</si>
  <si>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</si>
  <si>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</si>
  <si>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</si>
  <si>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</si>
  <si>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</si>
  <si>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</si>
  <si>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</si>
  <si>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</si>
  <si>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</si>
  <si>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</si>
  <si>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</si>
  <si>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</si>
  <si>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</si>
  <si>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</si>
  <si>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</si>
  <si>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</si>
  <si>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</si>
  <si>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</si>
  <si>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</si>
  <si>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</si>
  <si>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</si>
  <si>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</si>
  <si>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</si>
  <si>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</si>
  <si>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</si>
  <si>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</si>
  <si>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</si>
  <si>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</si>
  <si>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</si>
  <si>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</si>
  <si>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</si>
  <si>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</si>
  <si>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</si>
  <si>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</si>
  <si>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</si>
  <si>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</si>
  <si>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</si>
  <si>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</si>
  <si>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</si>
  <si>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</si>
  <si>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</si>
  <si>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</si>
  <si>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</si>
  <si>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</si>
  <si>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</si>
  <si>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</si>
  <si>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</si>
  <si>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</si>
  <si>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</si>
  <si>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</si>
  <si>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</si>
  <si>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</si>
  <si>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</si>
  <si>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</si>
  <si>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</si>
  <si>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</si>
  <si>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</si>
  <si>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</si>
  <si>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</si>
  <si>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</si>
  <si>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</si>
  <si>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</si>
  <si>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</si>
  <si>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</si>
  <si>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</si>
  <si>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</si>
  <si>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</si>
  <si>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</si>
  <si>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</si>
  <si>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</si>
  <si>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</si>
  <si>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</si>
  <si>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</si>
  <si>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</si>
  <si>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</si>
  <si>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</si>
  <si>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</si>
  <si>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</si>
  <si>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</si>
  <si>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</si>
  <si>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</si>
  <si>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</si>
  <si>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</si>
  <si>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</si>
  <si>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</si>
  <si>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</si>
  <si>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</si>
  <si>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</si>
  <si>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</si>
  <si>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</si>
  <si>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</si>
  <si>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</si>
  <si>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</si>
  <si>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</si>
  <si>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</si>
  <si>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</si>
  <si>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</si>
  <si>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</si>
  <si>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</si>
  <si>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</si>
  <si>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</si>
  <si>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</si>
  <si>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</si>
  <si>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</si>
  <si>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</si>
  <si>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</si>
  <si>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</si>
  <si>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</si>
  <si>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 xml:space="preserve">Сырье 16
</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</si>
  <si>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</si>
  <si>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</si>
  <si>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</si>
  <si>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</si>
  <si>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</si>
  <si>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</si>
  <si>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</si>
  <si>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</si>
  <si>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</si>
  <si>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</si>
  <si>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</si>
  <si>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</si>
  <si>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</si>
  <si>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</si>
  <si>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</si>
  <si>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</si>
  <si>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</si>
  <si>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</si>
  <si>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</si>
  <si>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</si>
  <si>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</si>
  <si>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</si>
  <si>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</si>
  <si>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</si>
  <si>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</si>
  <si>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</si>
  <si>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</si>
  <si>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</si>
  <si>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</si>
  <si>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</si>
  <si>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</si>
  <si>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</si>
  <si>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</si>
  <si>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</si>
  <si>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</si>
  <si>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</si>
  <si>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</si>
  <si>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</si>
  <si>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</si>
  <si>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</si>
  <si>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</si>
  <si>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23</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</si>
  <si>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</si>
  <si>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</si>
  <si>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</si>
  <si>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</si>
  <si>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25</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</si>
  <si>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</si>
  <si>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</si>
  <si>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</si>
  <si>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</si>
  <si>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</si>
  <si>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</si>
  <si>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</si>
  <si>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</si>
  <si>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</si>
  <si>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</si>
  <si>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</si>
  <si>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</si>
  <si>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</si>
  <si>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</si>
  <si>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</si>
  <si>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</si>
  <si>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</si>
  <si>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26</t>
  </si>
  <si>
    <t>Сырье 27</t>
  </si>
  <si>
    <t>Сырье 28</t>
  </si>
  <si>
    <t>Сырье 29</t>
  </si>
  <si>
    <t>Сырье 30</t>
  </si>
  <si>
    <t>Сырье 31</t>
  </si>
  <si>
    <t>Сырье 32</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</si>
  <si>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</si>
  <si>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</si>
  <si>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</si>
  <si>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</si>
  <si>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</si>
  <si>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</si>
  <si>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</si>
  <si>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</si>
  <si>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</si>
  <si>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</si>
  <si>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</si>
  <si>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</si>
  <si>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06.2025</t>
  </si>
  <si>
    <t>Сырье 34</t>
  </si>
  <si>
    <t>Сырье 35</t>
  </si>
  <si>
    <t>Сырье 36</t>
  </si>
  <si>
    <t>78</t>
  </si>
  <si>
    <t>79</t>
  </si>
  <si>
    <t>80</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</si>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</sst>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5"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FFFF0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99">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54" fillId="0" borderId="0" xfId="0" applyFont="1"/>
    <xf numFmtId="2" fontId="9" fillId="18" borderId="1" xfId="0" applyNumberFormat="1" applyFont="1" applyFill="1" applyBorder="1" applyAlignment="1">
      <alignment horizontal="center" vertical="center" wrapText="1"/>
    </xf>
    <xf numFmtId="2" fontId="51" fillId="19" borderId="9" xfId="0" applyNumberFormat="1" applyFont="1" applyFill="1" applyBorder="1" applyAlignment="1">
      <alignment horizontal="center" vertical="center" wrapText="1"/>
    </xf>
    <xf numFmtId="167" fontId="34" fillId="18" borderId="1" xfId="0" applyNumberFormat="1" applyFont="1" applyFill="1" applyBorder="1" applyAlignment="1">
      <alignment horizontal="center" vertical="center" wrapText="1"/>
    </xf>
    <xf numFmtId="49" fontId="9" fillId="18" borderId="1" xfId="0" applyNumberFormat="1" applyFont="1" applyFill="1" applyBorder="1" applyAlignment="1">
      <alignment horizontal="center" vertical="center" wrapText="1"/>
    </xf>
    <xf numFmtId="0" fontId="9" fillId="18" borderId="1" xfId="0" applyNumberFormat="1" applyFont="1" applyFill="1" applyBorder="1" applyAlignment="1">
      <alignment horizontal="center" vertical="center" wrapText="1"/>
    </xf>
    <xf numFmtId="1" fontId="9" fillId="18" borderId="1" xfId="0" applyNumberFormat="1" applyFont="1" applyFill="1" applyBorder="1" applyAlignment="1">
      <alignment horizontal="center" vertical="center" wrapText="1"/>
    </xf>
    <xf numFmtId="4" fontId="51" fillId="19" borderId="9" xfId="0" applyNumberFormat="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0" fontId="9" fillId="18"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49" fontId="42" fillId="19" borderId="9" xfId="0" applyNumberFormat="1" applyFont="1" applyFill="1" applyBorder="1" applyAlignment="1">
      <alignment horizontal="center" vertical="center" wrapText="1"/>
    </xf>
    <xf numFmtId="4" fontId="13" fillId="19" borderId="9" xfId="0" applyNumberFormat="1" applyFont="1" applyFill="1" applyBorder="1" applyAlignment="1">
      <alignment horizontal="right" vertical="center" wrapText="1"/>
    </xf>
    <xf numFmtId="4" fontId="13" fillId="19" borderId="9" xfId="0" applyNumberFormat="1" applyFont="1" applyFill="1" applyBorder="1" applyAlignment="1">
      <alignment horizontal="center" vertical="center" wrapText="1"/>
    </xf>
    <xf numFmtId="4" fontId="9" fillId="18" borderId="1" xfId="0" applyNumberFormat="1" applyFont="1" applyFill="1" applyBorder="1" applyAlignment="1">
      <alignment horizontal="right" vertical="center" wrapText="1"/>
    </xf>
    <xf numFmtId="4" fontId="9" fillId="0" borderId="1" xfId="0" applyNumberFormat="1" applyFont="1" applyFill="1" applyBorder="1" applyAlignment="1">
      <alignment horizontal="right" vertical="center" wrapText="1"/>
    </xf>
    <xf numFmtId="49" fontId="9" fillId="18" borderId="1" xfId="0" applyNumberFormat="1" applyFont="1" applyFill="1" applyBorder="1" applyAlignment="1">
      <alignment horizontal="center" vertical="center"/>
    </xf>
    <xf numFmtId="4" fontId="42" fillId="19" borderId="9" xfId="0" applyNumberFormat="1" applyFont="1" applyFill="1" applyBorder="1" applyAlignment="1">
      <alignment horizontal="right" vertical="center"/>
    </xf>
    <xf numFmtId="4" fontId="42" fillId="19" borderId="9" xfId="0" applyNumberFormat="1" applyFont="1" applyFill="1" applyBorder="1" applyAlignment="1">
      <alignment horizontal="center" vertical="center"/>
    </xf>
    <xf numFmtId="49" fontId="34" fillId="18" borderId="1" xfId="0" applyNumberFormat="1" applyFont="1" applyFill="1" applyBorder="1" applyAlignment="1">
      <alignment horizontal="center" vertical="center"/>
    </xf>
    <xf numFmtId="49" fontId="42" fillId="19" borderId="19" xfId="0" applyNumberFormat="1" applyFont="1" applyFill="1" applyBorder="1" applyAlignment="1">
      <alignment horizontal="center" vertical="center"/>
    </xf>
    <xf numFmtId="49" fontId="42" fillId="19" borderId="9" xfId="0" applyNumberFormat="1" applyFont="1" applyFill="1" applyBorder="1" applyAlignment="1">
      <alignment horizontal="center" vertical="center"/>
    </xf>
    <xf numFmtId="1" fontId="42" fillId="19" borderId="9" xfId="0" applyNumberFormat="1" applyFont="1" applyFill="1" applyBorder="1" applyAlignment="1">
      <alignment horizontal="center" vertical="center"/>
    </xf>
    <xf numFmtId="0" fontId="9" fillId="18" borderId="1" xfId="0" applyFont="1" applyFill="1" applyBorder="1" applyAlignment="1">
      <alignment horizontal="center" vertical="center"/>
    </xf>
    <xf numFmtId="0" fontId="9" fillId="18" borderId="1" xfId="0" applyFont="1" applyFill="1" applyBorder="1" applyAlignment="1">
      <alignment vertical="center"/>
    </xf>
    <xf numFmtId="0" fontId="9" fillId="18" borderId="0" xfId="0" applyFont="1" applyFill="1" applyAlignment="1">
      <alignment vertical="center"/>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0"/>
  <sheetViews>
    <sheetView tabSelected="1" zoomScale="75" zoomScaleNormal="75" workbookViewId="0">
      <pane xSplit="1" topLeftCell="B1" activePane="topRight" state="frozen"/>
      <selection pane="topRight" activeCell="M5" sqref="M5"/>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4"/>
    <col min="76" max="76" width="54.42578125" style="95" customWidth="1"/>
    <col min="77" max="255" width="9.140625" style="95"/>
    <col min="256" max="256" width="23.85546875" style="95" customWidth="1"/>
    <col min="257" max="257" width="13.5703125" style="95" customWidth="1"/>
    <col min="258" max="258" width="8.42578125" style="95" customWidth="1"/>
    <col min="259" max="259" width="20.85546875" style="95" customWidth="1"/>
    <col min="260" max="260" width="16.42578125" style="95" customWidth="1"/>
    <col min="261" max="261" width="15" style="95" customWidth="1"/>
    <col min="262" max="262" width="9.140625" style="95"/>
    <col min="263" max="263" width="11.42578125" style="95" customWidth="1"/>
    <col min="264" max="264" width="9.140625" style="95"/>
    <col min="265" max="265" width="11.140625" style="95" customWidth="1"/>
    <col min="266" max="266" width="17.5703125" style="95" customWidth="1"/>
    <col min="267" max="267" width="12.85546875" style="95" customWidth="1"/>
    <col min="268" max="268" width="13.5703125" style="95" customWidth="1"/>
    <col min="269" max="269" width="16.85546875" style="95" customWidth="1"/>
    <col min="270" max="270" width="12.5703125" style="95" customWidth="1"/>
    <col min="271" max="271" width="10.42578125" style="95" customWidth="1"/>
    <col min="272" max="272" width="9.140625" style="95"/>
    <col min="273" max="273" width="12.42578125" style="95" customWidth="1"/>
    <col min="274" max="274" width="12.28515625" style="95" customWidth="1"/>
    <col min="275" max="277" width="9.140625" style="95"/>
    <col min="278" max="278" width="15" style="95" customWidth="1"/>
    <col min="279" max="279" width="9.140625" style="95"/>
    <col min="280" max="280" width="16.85546875" style="95" customWidth="1"/>
    <col min="281" max="281" width="19.7109375" style="95" customWidth="1"/>
    <col min="282" max="282" width="21.28515625" style="95" customWidth="1"/>
    <col min="283" max="283" width="20.85546875" style="95" customWidth="1"/>
    <col min="284" max="284" width="9.140625" style="95"/>
    <col min="285" max="285" width="15" style="95" customWidth="1"/>
    <col min="286" max="286" width="14.28515625" style="95" customWidth="1"/>
    <col min="287" max="287" width="15" style="95" customWidth="1"/>
    <col min="288" max="288" width="13" style="95" customWidth="1"/>
    <col min="289" max="289" width="11.7109375" style="95" customWidth="1"/>
    <col min="290" max="292" width="9.140625" style="95"/>
    <col min="293" max="293" width="10.28515625" style="95" customWidth="1"/>
    <col min="294" max="331" width="9.140625" style="95"/>
    <col min="332" max="332" width="54.42578125" style="95" customWidth="1"/>
    <col min="333" max="511" width="9.140625" style="95"/>
    <col min="512" max="512" width="23.85546875" style="95" customWidth="1"/>
    <col min="513" max="513" width="13.5703125" style="95" customWidth="1"/>
    <col min="514" max="514" width="8.42578125" style="95" customWidth="1"/>
    <col min="515" max="515" width="20.85546875" style="95" customWidth="1"/>
    <col min="516" max="516" width="16.42578125" style="95" customWidth="1"/>
    <col min="517" max="517" width="15" style="95" customWidth="1"/>
    <col min="518" max="518" width="9.140625" style="95"/>
    <col min="519" max="519" width="11.42578125" style="95" customWidth="1"/>
    <col min="520" max="520" width="9.140625" style="95"/>
    <col min="521" max="521" width="11.140625" style="95" customWidth="1"/>
    <col min="522" max="522" width="17.5703125" style="95" customWidth="1"/>
    <col min="523" max="523" width="12.85546875" style="95" customWidth="1"/>
    <col min="524" max="524" width="13.5703125" style="95" customWidth="1"/>
    <col min="525" max="525" width="16.85546875" style="95" customWidth="1"/>
    <col min="526" max="526" width="12.5703125" style="95" customWidth="1"/>
    <col min="527" max="527" width="10.42578125" style="95" customWidth="1"/>
    <col min="528" max="528" width="9.140625" style="95"/>
    <col min="529" max="529" width="12.42578125" style="95" customWidth="1"/>
    <col min="530" max="530" width="12.28515625" style="95" customWidth="1"/>
    <col min="531" max="533" width="9.140625" style="95"/>
    <col min="534" max="534" width="15" style="95" customWidth="1"/>
    <col min="535" max="535" width="9.140625" style="95"/>
    <col min="536" max="536" width="16.85546875" style="95" customWidth="1"/>
    <col min="537" max="537" width="19.7109375" style="95" customWidth="1"/>
    <col min="538" max="538" width="21.28515625" style="95" customWidth="1"/>
    <col min="539" max="539" width="20.85546875" style="95" customWidth="1"/>
    <col min="540" max="540" width="9.140625" style="95"/>
    <col min="541" max="541" width="15" style="95" customWidth="1"/>
    <col min="542" max="542" width="14.28515625" style="95" customWidth="1"/>
    <col min="543" max="543" width="15" style="95" customWidth="1"/>
    <col min="544" max="544" width="13" style="95" customWidth="1"/>
    <col min="545" max="545" width="11.7109375" style="95" customWidth="1"/>
    <col min="546" max="548" width="9.140625" style="95"/>
    <col min="549" max="549" width="10.28515625" style="95" customWidth="1"/>
    <col min="550" max="587" width="9.140625" style="95"/>
    <col min="588" max="588" width="54.42578125" style="95" customWidth="1"/>
    <col min="589" max="767" width="9.140625" style="95"/>
    <col min="768" max="768" width="23.85546875" style="95" customWidth="1"/>
    <col min="769" max="769" width="13.5703125" style="95" customWidth="1"/>
    <col min="770" max="770" width="8.42578125" style="95" customWidth="1"/>
    <col min="771" max="771" width="20.85546875" style="95" customWidth="1"/>
    <col min="772" max="772" width="16.42578125" style="95" customWidth="1"/>
    <col min="773" max="773" width="15" style="95" customWidth="1"/>
    <col min="774" max="774" width="9.140625" style="95"/>
    <col min="775" max="775" width="11.42578125" style="95" customWidth="1"/>
    <col min="776" max="776" width="9.140625" style="95"/>
    <col min="777" max="777" width="11.140625" style="95" customWidth="1"/>
    <col min="778" max="778" width="17.5703125" style="95" customWidth="1"/>
    <col min="779" max="779" width="12.85546875" style="95" customWidth="1"/>
    <col min="780" max="780" width="13.5703125" style="95" customWidth="1"/>
    <col min="781" max="781" width="16.85546875" style="95" customWidth="1"/>
    <col min="782" max="782" width="12.5703125" style="95" customWidth="1"/>
    <col min="783" max="783" width="10.42578125" style="95" customWidth="1"/>
    <col min="784" max="784" width="9.140625" style="95"/>
    <col min="785" max="785" width="12.42578125" style="95" customWidth="1"/>
    <col min="786" max="786" width="12.28515625" style="95" customWidth="1"/>
    <col min="787" max="789" width="9.140625" style="95"/>
    <col min="790" max="790" width="15" style="95" customWidth="1"/>
    <col min="791" max="791" width="9.140625" style="95"/>
    <col min="792" max="792" width="16.85546875" style="95" customWidth="1"/>
    <col min="793" max="793" width="19.7109375" style="95" customWidth="1"/>
    <col min="794" max="794" width="21.28515625" style="95" customWidth="1"/>
    <col min="795" max="795" width="20.85546875" style="95" customWidth="1"/>
    <col min="796" max="796" width="9.140625" style="95"/>
    <col min="797" max="797" width="15" style="95" customWidth="1"/>
    <col min="798" max="798" width="14.28515625" style="95" customWidth="1"/>
    <col min="799" max="799" width="15" style="95" customWidth="1"/>
    <col min="800" max="800" width="13" style="95" customWidth="1"/>
    <col min="801" max="801" width="11.7109375" style="95" customWidth="1"/>
    <col min="802" max="804" width="9.140625" style="95"/>
    <col min="805" max="805" width="10.28515625" style="95" customWidth="1"/>
    <col min="806" max="843" width="9.140625" style="95"/>
    <col min="844" max="844" width="54.42578125" style="95" customWidth="1"/>
    <col min="845" max="1023" width="9.140625" style="95"/>
    <col min="1024" max="1024" width="23.85546875" style="95" customWidth="1"/>
    <col min="1025" max="1025" width="13.5703125" style="95" customWidth="1"/>
    <col min="1026" max="1026" width="8.42578125" style="95" customWidth="1"/>
    <col min="1027" max="1027" width="20.85546875" style="95" customWidth="1"/>
    <col min="1028" max="1028" width="16.42578125" style="95" customWidth="1"/>
    <col min="1029" max="1029" width="15" style="95" customWidth="1"/>
    <col min="1030" max="1030" width="9.140625" style="95"/>
    <col min="1031" max="1031" width="11.42578125" style="95" customWidth="1"/>
    <col min="1032" max="1032" width="9.140625" style="95"/>
    <col min="1033" max="1033" width="11.140625" style="95" customWidth="1"/>
    <col min="1034" max="1034" width="17.5703125" style="95" customWidth="1"/>
    <col min="1035" max="1035" width="12.85546875" style="95" customWidth="1"/>
    <col min="1036" max="1036" width="13.5703125" style="95" customWidth="1"/>
    <col min="1037" max="1037" width="16.85546875" style="95" customWidth="1"/>
    <col min="1038" max="1038" width="12.5703125" style="95" customWidth="1"/>
    <col min="1039" max="1039" width="10.42578125" style="95" customWidth="1"/>
    <col min="1040" max="1040" width="9.140625" style="95"/>
    <col min="1041" max="1041" width="12.42578125" style="95" customWidth="1"/>
    <col min="1042" max="1042" width="12.28515625" style="95" customWidth="1"/>
    <col min="1043" max="1045" width="9.140625" style="95"/>
    <col min="1046" max="1046" width="15" style="95" customWidth="1"/>
    <col min="1047" max="1047" width="9.140625" style="95"/>
    <col min="1048" max="1048" width="16.85546875" style="95" customWidth="1"/>
    <col min="1049" max="1049" width="19.7109375" style="95" customWidth="1"/>
    <col min="1050" max="1050" width="21.28515625" style="95" customWidth="1"/>
    <col min="1051" max="1051" width="20.85546875" style="95" customWidth="1"/>
    <col min="1052" max="1052" width="9.140625" style="95"/>
    <col min="1053" max="1053" width="15" style="95" customWidth="1"/>
    <col min="1054" max="1054" width="14.28515625" style="95" customWidth="1"/>
    <col min="1055" max="1055" width="15" style="95" customWidth="1"/>
    <col min="1056" max="1056" width="13" style="95" customWidth="1"/>
    <col min="1057" max="1057" width="11.7109375" style="95" customWidth="1"/>
    <col min="1058" max="1060" width="9.140625" style="95"/>
    <col min="1061" max="1061" width="10.28515625" style="95" customWidth="1"/>
    <col min="1062" max="1099" width="9.140625" style="95"/>
    <col min="1100" max="1100" width="54.42578125" style="95" customWidth="1"/>
    <col min="1101" max="1279" width="9.140625" style="95"/>
    <col min="1280" max="1280" width="23.85546875" style="95" customWidth="1"/>
    <col min="1281" max="1281" width="13.5703125" style="95" customWidth="1"/>
    <col min="1282" max="1282" width="8.42578125" style="95" customWidth="1"/>
    <col min="1283" max="1283" width="20.85546875" style="95" customWidth="1"/>
    <col min="1284" max="1284" width="16.42578125" style="95" customWidth="1"/>
    <col min="1285" max="1285" width="15" style="95" customWidth="1"/>
    <col min="1286" max="1286" width="9.140625" style="95"/>
    <col min="1287" max="1287" width="11.42578125" style="95" customWidth="1"/>
    <col min="1288" max="1288" width="9.140625" style="95"/>
    <col min="1289" max="1289" width="11.140625" style="95" customWidth="1"/>
    <col min="1290" max="1290" width="17.5703125" style="95" customWidth="1"/>
    <col min="1291" max="1291" width="12.85546875" style="95" customWidth="1"/>
    <col min="1292" max="1292" width="13.5703125" style="95" customWidth="1"/>
    <col min="1293" max="1293" width="16.85546875" style="95" customWidth="1"/>
    <col min="1294" max="1294" width="12.5703125" style="95" customWidth="1"/>
    <col min="1295" max="1295" width="10.42578125" style="95" customWidth="1"/>
    <col min="1296" max="1296" width="9.140625" style="95"/>
    <col min="1297" max="1297" width="12.42578125" style="95" customWidth="1"/>
    <col min="1298" max="1298" width="12.28515625" style="95" customWidth="1"/>
    <col min="1299" max="1301" width="9.140625" style="95"/>
    <col min="1302" max="1302" width="15" style="95" customWidth="1"/>
    <col min="1303" max="1303" width="9.140625" style="95"/>
    <col min="1304" max="1304" width="16.85546875" style="95" customWidth="1"/>
    <col min="1305" max="1305" width="19.7109375" style="95" customWidth="1"/>
    <col min="1306" max="1306" width="21.28515625" style="95" customWidth="1"/>
    <col min="1307" max="1307" width="20.85546875" style="95" customWidth="1"/>
    <col min="1308" max="1308" width="9.140625" style="95"/>
    <col min="1309" max="1309" width="15" style="95" customWidth="1"/>
    <col min="1310" max="1310" width="14.28515625" style="95" customWidth="1"/>
    <col min="1311" max="1311" width="15" style="95" customWidth="1"/>
    <col min="1312" max="1312" width="13" style="95" customWidth="1"/>
    <col min="1313" max="1313" width="11.7109375" style="95" customWidth="1"/>
    <col min="1314" max="1316" width="9.140625" style="95"/>
    <col min="1317" max="1317" width="10.28515625" style="95" customWidth="1"/>
    <col min="1318" max="1355" width="9.140625" style="95"/>
    <col min="1356" max="1356" width="54.42578125" style="95" customWidth="1"/>
    <col min="1357" max="1535" width="9.140625" style="95"/>
    <col min="1536" max="1536" width="23.85546875" style="95" customWidth="1"/>
    <col min="1537" max="1537" width="13.5703125" style="95" customWidth="1"/>
    <col min="1538" max="1538" width="8.42578125" style="95" customWidth="1"/>
    <col min="1539" max="1539" width="20.85546875" style="95" customWidth="1"/>
    <col min="1540" max="1540" width="16.42578125" style="95" customWidth="1"/>
    <col min="1541" max="1541" width="15" style="95" customWidth="1"/>
    <col min="1542" max="1542" width="9.140625" style="95"/>
    <col min="1543" max="1543" width="11.42578125" style="95" customWidth="1"/>
    <col min="1544" max="1544" width="9.140625" style="95"/>
    <col min="1545" max="1545" width="11.140625" style="95" customWidth="1"/>
    <col min="1546" max="1546" width="17.5703125" style="95" customWidth="1"/>
    <col min="1547" max="1547" width="12.85546875" style="95" customWidth="1"/>
    <col min="1548" max="1548" width="13.5703125" style="95" customWidth="1"/>
    <col min="1549" max="1549" width="16.85546875" style="95" customWidth="1"/>
    <col min="1550" max="1550" width="12.5703125" style="95" customWidth="1"/>
    <col min="1551" max="1551" width="10.42578125" style="95" customWidth="1"/>
    <col min="1552" max="1552" width="9.140625" style="95"/>
    <col min="1553" max="1553" width="12.42578125" style="95" customWidth="1"/>
    <col min="1554" max="1554" width="12.28515625" style="95" customWidth="1"/>
    <col min="1555" max="1557" width="9.140625" style="95"/>
    <col min="1558" max="1558" width="15" style="95" customWidth="1"/>
    <col min="1559" max="1559" width="9.140625" style="95"/>
    <col min="1560" max="1560" width="16.85546875" style="95" customWidth="1"/>
    <col min="1561" max="1561" width="19.7109375" style="95" customWidth="1"/>
    <col min="1562" max="1562" width="21.28515625" style="95" customWidth="1"/>
    <col min="1563" max="1563" width="20.85546875" style="95" customWidth="1"/>
    <col min="1564" max="1564" width="9.140625" style="95"/>
    <col min="1565" max="1565" width="15" style="95" customWidth="1"/>
    <col min="1566" max="1566" width="14.28515625" style="95" customWidth="1"/>
    <col min="1567" max="1567" width="15" style="95" customWidth="1"/>
    <col min="1568" max="1568" width="13" style="95" customWidth="1"/>
    <col min="1569" max="1569" width="11.7109375" style="95" customWidth="1"/>
    <col min="1570" max="1572" width="9.140625" style="95"/>
    <col min="1573" max="1573" width="10.28515625" style="95" customWidth="1"/>
    <col min="1574" max="1611" width="9.140625" style="95"/>
    <col min="1612" max="1612" width="54.42578125" style="95" customWidth="1"/>
    <col min="1613" max="1791" width="9.140625" style="95"/>
    <col min="1792" max="1792" width="23.85546875" style="95" customWidth="1"/>
    <col min="1793" max="1793" width="13.5703125" style="95" customWidth="1"/>
    <col min="1794" max="1794" width="8.42578125" style="95" customWidth="1"/>
    <col min="1795" max="1795" width="20.85546875" style="95" customWidth="1"/>
    <col min="1796" max="1796" width="16.42578125" style="95" customWidth="1"/>
    <col min="1797" max="1797" width="15" style="95" customWidth="1"/>
    <col min="1798" max="1798" width="9.140625" style="95"/>
    <col min="1799" max="1799" width="11.42578125" style="95" customWidth="1"/>
    <col min="1800" max="1800" width="9.140625" style="95"/>
    <col min="1801" max="1801" width="11.140625" style="95" customWidth="1"/>
    <col min="1802" max="1802" width="17.5703125" style="95" customWidth="1"/>
    <col min="1803" max="1803" width="12.85546875" style="95" customWidth="1"/>
    <col min="1804" max="1804" width="13.5703125" style="95" customWidth="1"/>
    <col min="1805" max="1805" width="16.85546875" style="95" customWidth="1"/>
    <col min="1806" max="1806" width="12.5703125" style="95" customWidth="1"/>
    <col min="1807" max="1807" width="10.42578125" style="95" customWidth="1"/>
    <col min="1808" max="1808" width="9.140625" style="95"/>
    <col min="1809" max="1809" width="12.42578125" style="95" customWidth="1"/>
    <col min="1810" max="1810" width="12.28515625" style="95" customWidth="1"/>
    <col min="1811" max="1813" width="9.140625" style="95"/>
    <col min="1814" max="1814" width="15" style="95" customWidth="1"/>
    <col min="1815" max="1815" width="9.140625" style="95"/>
    <col min="1816" max="1816" width="16.85546875" style="95" customWidth="1"/>
    <col min="1817" max="1817" width="19.7109375" style="95" customWidth="1"/>
    <col min="1818" max="1818" width="21.28515625" style="95" customWidth="1"/>
    <col min="1819" max="1819" width="20.85546875" style="95" customWidth="1"/>
    <col min="1820" max="1820" width="9.140625" style="95"/>
    <col min="1821" max="1821" width="15" style="95" customWidth="1"/>
    <col min="1822" max="1822" width="14.28515625" style="95" customWidth="1"/>
    <col min="1823" max="1823" width="15" style="95" customWidth="1"/>
    <col min="1824" max="1824" width="13" style="95" customWidth="1"/>
    <col min="1825" max="1825" width="11.7109375" style="95" customWidth="1"/>
    <col min="1826" max="1828" width="9.140625" style="95"/>
    <col min="1829" max="1829" width="10.28515625" style="95" customWidth="1"/>
    <col min="1830" max="1867" width="9.140625" style="95"/>
    <col min="1868" max="1868" width="54.42578125" style="95" customWidth="1"/>
    <col min="1869" max="2047" width="9.140625" style="95"/>
    <col min="2048" max="2048" width="23.85546875" style="95" customWidth="1"/>
    <col min="2049" max="2049" width="13.5703125" style="95" customWidth="1"/>
    <col min="2050" max="2050" width="8.42578125" style="95" customWidth="1"/>
    <col min="2051" max="2051" width="20.85546875" style="95" customWidth="1"/>
    <col min="2052" max="2052" width="16.42578125" style="95" customWidth="1"/>
    <col min="2053" max="2053" width="15" style="95" customWidth="1"/>
    <col min="2054" max="2054" width="9.140625" style="95"/>
    <col min="2055" max="2055" width="11.42578125" style="95" customWidth="1"/>
    <col min="2056" max="2056" width="9.140625" style="95"/>
    <col min="2057" max="2057" width="11.140625" style="95" customWidth="1"/>
    <col min="2058" max="2058" width="17.5703125" style="95" customWidth="1"/>
    <col min="2059" max="2059" width="12.85546875" style="95" customWidth="1"/>
    <col min="2060" max="2060" width="13.5703125" style="95" customWidth="1"/>
    <col min="2061" max="2061" width="16.85546875" style="95" customWidth="1"/>
    <col min="2062" max="2062" width="12.5703125" style="95" customWidth="1"/>
    <col min="2063" max="2063" width="10.42578125" style="95" customWidth="1"/>
    <col min="2064" max="2064" width="9.140625" style="95"/>
    <col min="2065" max="2065" width="12.42578125" style="95" customWidth="1"/>
    <col min="2066" max="2066" width="12.28515625" style="95" customWidth="1"/>
    <col min="2067" max="2069" width="9.140625" style="95"/>
    <col min="2070" max="2070" width="15" style="95" customWidth="1"/>
    <col min="2071" max="2071" width="9.140625" style="95"/>
    <col min="2072" max="2072" width="16.85546875" style="95" customWidth="1"/>
    <col min="2073" max="2073" width="19.7109375" style="95" customWidth="1"/>
    <col min="2074" max="2074" width="21.28515625" style="95" customWidth="1"/>
    <col min="2075" max="2075" width="20.85546875" style="95" customWidth="1"/>
    <col min="2076" max="2076" width="9.140625" style="95"/>
    <col min="2077" max="2077" width="15" style="95" customWidth="1"/>
    <col min="2078" max="2078" width="14.28515625" style="95" customWidth="1"/>
    <col min="2079" max="2079" width="15" style="95" customWidth="1"/>
    <col min="2080" max="2080" width="13" style="95" customWidth="1"/>
    <col min="2081" max="2081" width="11.7109375" style="95" customWidth="1"/>
    <col min="2082" max="2084" width="9.140625" style="95"/>
    <col min="2085" max="2085" width="10.28515625" style="95" customWidth="1"/>
    <col min="2086" max="2123" width="9.140625" style="95"/>
    <col min="2124" max="2124" width="54.42578125" style="95" customWidth="1"/>
    <col min="2125" max="2303" width="9.140625" style="95"/>
    <col min="2304" max="2304" width="23.85546875" style="95" customWidth="1"/>
    <col min="2305" max="2305" width="13.5703125" style="95" customWidth="1"/>
    <col min="2306" max="2306" width="8.42578125" style="95" customWidth="1"/>
    <col min="2307" max="2307" width="20.85546875" style="95" customWidth="1"/>
    <col min="2308" max="2308" width="16.42578125" style="95" customWidth="1"/>
    <col min="2309" max="2309" width="15" style="95" customWidth="1"/>
    <col min="2310" max="2310" width="9.140625" style="95"/>
    <col min="2311" max="2311" width="11.42578125" style="95" customWidth="1"/>
    <col min="2312" max="2312" width="9.140625" style="95"/>
    <col min="2313" max="2313" width="11.140625" style="95" customWidth="1"/>
    <col min="2314" max="2314" width="17.5703125" style="95" customWidth="1"/>
    <col min="2315" max="2315" width="12.85546875" style="95" customWidth="1"/>
    <col min="2316" max="2316" width="13.5703125" style="95" customWidth="1"/>
    <col min="2317" max="2317" width="16.85546875" style="95" customWidth="1"/>
    <col min="2318" max="2318" width="12.5703125" style="95" customWidth="1"/>
    <col min="2319" max="2319" width="10.42578125" style="95" customWidth="1"/>
    <col min="2320" max="2320" width="9.140625" style="95"/>
    <col min="2321" max="2321" width="12.42578125" style="95" customWidth="1"/>
    <col min="2322" max="2322" width="12.28515625" style="95" customWidth="1"/>
    <col min="2323" max="2325" width="9.140625" style="95"/>
    <col min="2326" max="2326" width="15" style="95" customWidth="1"/>
    <col min="2327" max="2327" width="9.140625" style="95"/>
    <col min="2328" max="2328" width="16.85546875" style="95" customWidth="1"/>
    <col min="2329" max="2329" width="19.7109375" style="95" customWidth="1"/>
    <col min="2330" max="2330" width="21.28515625" style="95" customWidth="1"/>
    <col min="2331" max="2331" width="20.85546875" style="95" customWidth="1"/>
    <col min="2332" max="2332" width="9.140625" style="95"/>
    <col min="2333" max="2333" width="15" style="95" customWidth="1"/>
    <col min="2334" max="2334" width="14.28515625" style="95" customWidth="1"/>
    <col min="2335" max="2335" width="15" style="95" customWidth="1"/>
    <col min="2336" max="2336" width="13" style="95" customWidth="1"/>
    <col min="2337" max="2337" width="11.7109375" style="95" customWidth="1"/>
    <col min="2338" max="2340" width="9.140625" style="95"/>
    <col min="2341" max="2341" width="10.28515625" style="95" customWidth="1"/>
    <col min="2342" max="2379" width="9.140625" style="95"/>
    <col min="2380" max="2380" width="54.42578125" style="95" customWidth="1"/>
    <col min="2381" max="2559" width="9.140625" style="95"/>
    <col min="2560" max="2560" width="23.85546875" style="95" customWidth="1"/>
    <col min="2561" max="2561" width="13.5703125" style="95" customWidth="1"/>
    <col min="2562" max="2562" width="8.42578125" style="95" customWidth="1"/>
    <col min="2563" max="2563" width="20.85546875" style="95" customWidth="1"/>
    <col min="2564" max="2564" width="16.42578125" style="95" customWidth="1"/>
    <col min="2565" max="2565" width="15" style="95" customWidth="1"/>
    <col min="2566" max="2566" width="9.140625" style="95"/>
    <col min="2567" max="2567" width="11.42578125" style="95" customWidth="1"/>
    <col min="2568" max="2568" width="9.140625" style="95"/>
    <col min="2569" max="2569" width="11.140625" style="95" customWidth="1"/>
    <col min="2570" max="2570" width="17.5703125" style="95" customWidth="1"/>
    <col min="2571" max="2571" width="12.85546875" style="95" customWidth="1"/>
    <col min="2572" max="2572" width="13.5703125" style="95" customWidth="1"/>
    <col min="2573" max="2573" width="16.85546875" style="95" customWidth="1"/>
    <col min="2574" max="2574" width="12.5703125" style="95" customWidth="1"/>
    <col min="2575" max="2575" width="10.42578125" style="95" customWidth="1"/>
    <col min="2576" max="2576" width="9.140625" style="95"/>
    <col min="2577" max="2577" width="12.42578125" style="95" customWidth="1"/>
    <col min="2578" max="2578" width="12.28515625" style="95" customWidth="1"/>
    <col min="2579" max="2581" width="9.140625" style="95"/>
    <col min="2582" max="2582" width="15" style="95" customWidth="1"/>
    <col min="2583" max="2583" width="9.140625" style="95"/>
    <col min="2584" max="2584" width="16.85546875" style="95" customWidth="1"/>
    <col min="2585" max="2585" width="19.7109375" style="95" customWidth="1"/>
    <col min="2586" max="2586" width="21.28515625" style="95" customWidth="1"/>
    <col min="2587" max="2587" width="20.85546875" style="95" customWidth="1"/>
    <col min="2588" max="2588" width="9.140625" style="95"/>
    <col min="2589" max="2589" width="15" style="95" customWidth="1"/>
    <col min="2590" max="2590" width="14.28515625" style="95" customWidth="1"/>
    <col min="2591" max="2591" width="15" style="95" customWidth="1"/>
    <col min="2592" max="2592" width="13" style="95" customWidth="1"/>
    <col min="2593" max="2593" width="11.7109375" style="95" customWidth="1"/>
    <col min="2594" max="2596" width="9.140625" style="95"/>
    <col min="2597" max="2597" width="10.28515625" style="95" customWidth="1"/>
    <col min="2598" max="2635" width="9.140625" style="95"/>
    <col min="2636" max="2636" width="54.42578125" style="95" customWidth="1"/>
    <col min="2637" max="2815" width="9.140625" style="95"/>
    <col min="2816" max="2816" width="23.85546875" style="95" customWidth="1"/>
    <col min="2817" max="2817" width="13.5703125" style="95" customWidth="1"/>
    <col min="2818" max="2818" width="8.42578125" style="95" customWidth="1"/>
    <col min="2819" max="2819" width="20.85546875" style="95" customWidth="1"/>
    <col min="2820" max="2820" width="16.42578125" style="95" customWidth="1"/>
    <col min="2821" max="2821" width="15" style="95" customWidth="1"/>
    <col min="2822" max="2822" width="9.140625" style="95"/>
    <col min="2823" max="2823" width="11.42578125" style="95" customWidth="1"/>
    <col min="2824" max="2824" width="9.140625" style="95"/>
    <col min="2825" max="2825" width="11.140625" style="95" customWidth="1"/>
    <col min="2826" max="2826" width="17.5703125" style="95" customWidth="1"/>
    <col min="2827" max="2827" width="12.85546875" style="95" customWidth="1"/>
    <col min="2828" max="2828" width="13.5703125" style="95" customWidth="1"/>
    <col min="2829" max="2829" width="16.85546875" style="95" customWidth="1"/>
    <col min="2830" max="2830" width="12.5703125" style="95" customWidth="1"/>
    <col min="2831" max="2831" width="10.42578125" style="95" customWidth="1"/>
    <col min="2832" max="2832" width="9.140625" style="95"/>
    <col min="2833" max="2833" width="12.42578125" style="95" customWidth="1"/>
    <col min="2834" max="2834" width="12.28515625" style="95" customWidth="1"/>
    <col min="2835" max="2837" width="9.140625" style="95"/>
    <col min="2838" max="2838" width="15" style="95" customWidth="1"/>
    <col min="2839" max="2839" width="9.140625" style="95"/>
    <col min="2840" max="2840" width="16.85546875" style="95" customWidth="1"/>
    <col min="2841" max="2841" width="19.7109375" style="95" customWidth="1"/>
    <col min="2842" max="2842" width="21.28515625" style="95" customWidth="1"/>
    <col min="2843" max="2843" width="20.85546875" style="95" customWidth="1"/>
    <col min="2844" max="2844" width="9.140625" style="95"/>
    <col min="2845" max="2845" width="15" style="95" customWidth="1"/>
    <col min="2846" max="2846" width="14.28515625" style="95" customWidth="1"/>
    <col min="2847" max="2847" width="15" style="95" customWidth="1"/>
    <col min="2848" max="2848" width="13" style="95" customWidth="1"/>
    <col min="2849" max="2849" width="11.7109375" style="95" customWidth="1"/>
    <col min="2850" max="2852" width="9.140625" style="95"/>
    <col min="2853" max="2853" width="10.28515625" style="95" customWidth="1"/>
    <col min="2854" max="2891" width="9.140625" style="95"/>
    <col min="2892" max="2892" width="54.42578125" style="95" customWidth="1"/>
    <col min="2893" max="3071" width="9.140625" style="95"/>
    <col min="3072" max="3072" width="23.85546875" style="95" customWidth="1"/>
    <col min="3073" max="3073" width="13.5703125" style="95" customWidth="1"/>
    <col min="3074" max="3074" width="8.42578125" style="95" customWidth="1"/>
    <col min="3075" max="3075" width="20.85546875" style="95" customWidth="1"/>
    <col min="3076" max="3076" width="16.42578125" style="95" customWidth="1"/>
    <col min="3077" max="3077" width="15" style="95" customWidth="1"/>
    <col min="3078" max="3078" width="9.140625" style="95"/>
    <col min="3079" max="3079" width="11.42578125" style="95" customWidth="1"/>
    <col min="3080" max="3080" width="9.140625" style="95"/>
    <col min="3081" max="3081" width="11.140625" style="95" customWidth="1"/>
    <col min="3082" max="3082" width="17.5703125" style="95" customWidth="1"/>
    <col min="3083" max="3083" width="12.85546875" style="95" customWidth="1"/>
    <col min="3084" max="3084" width="13.5703125" style="95" customWidth="1"/>
    <col min="3085" max="3085" width="16.85546875" style="95" customWidth="1"/>
    <col min="3086" max="3086" width="12.5703125" style="95" customWidth="1"/>
    <col min="3087" max="3087" width="10.42578125" style="95" customWidth="1"/>
    <col min="3088" max="3088" width="9.140625" style="95"/>
    <col min="3089" max="3089" width="12.42578125" style="95" customWidth="1"/>
    <col min="3090" max="3090" width="12.28515625" style="95" customWidth="1"/>
    <col min="3091" max="3093" width="9.140625" style="95"/>
    <col min="3094" max="3094" width="15" style="95" customWidth="1"/>
    <col min="3095" max="3095" width="9.140625" style="95"/>
    <col min="3096" max="3096" width="16.85546875" style="95" customWidth="1"/>
    <col min="3097" max="3097" width="19.7109375" style="95" customWidth="1"/>
    <col min="3098" max="3098" width="21.28515625" style="95" customWidth="1"/>
    <col min="3099" max="3099" width="20.85546875" style="95" customWidth="1"/>
    <col min="3100" max="3100" width="9.140625" style="95"/>
    <col min="3101" max="3101" width="15" style="95" customWidth="1"/>
    <col min="3102" max="3102" width="14.28515625" style="95" customWidth="1"/>
    <col min="3103" max="3103" width="15" style="95" customWidth="1"/>
    <col min="3104" max="3104" width="13" style="95" customWidth="1"/>
    <col min="3105" max="3105" width="11.7109375" style="95" customWidth="1"/>
    <col min="3106" max="3108" width="9.140625" style="95"/>
    <col min="3109" max="3109" width="10.28515625" style="95" customWidth="1"/>
    <col min="3110" max="3147" width="9.140625" style="95"/>
    <col min="3148" max="3148" width="54.42578125" style="95" customWidth="1"/>
    <col min="3149" max="3327" width="9.140625" style="95"/>
    <col min="3328" max="3328" width="23.85546875" style="95" customWidth="1"/>
    <col min="3329" max="3329" width="13.5703125" style="95" customWidth="1"/>
    <col min="3330" max="3330" width="8.42578125" style="95" customWidth="1"/>
    <col min="3331" max="3331" width="20.85546875" style="95" customWidth="1"/>
    <col min="3332" max="3332" width="16.42578125" style="95" customWidth="1"/>
    <col min="3333" max="3333" width="15" style="95" customWidth="1"/>
    <col min="3334" max="3334" width="9.140625" style="95"/>
    <col min="3335" max="3335" width="11.42578125" style="95" customWidth="1"/>
    <col min="3336" max="3336" width="9.140625" style="95"/>
    <col min="3337" max="3337" width="11.140625" style="95" customWidth="1"/>
    <col min="3338" max="3338" width="17.5703125" style="95" customWidth="1"/>
    <col min="3339" max="3339" width="12.85546875" style="95" customWidth="1"/>
    <col min="3340" max="3340" width="13.5703125" style="95" customWidth="1"/>
    <col min="3341" max="3341" width="16.85546875" style="95" customWidth="1"/>
    <col min="3342" max="3342" width="12.5703125" style="95" customWidth="1"/>
    <col min="3343" max="3343" width="10.42578125" style="95" customWidth="1"/>
    <col min="3344" max="3344" width="9.140625" style="95"/>
    <col min="3345" max="3345" width="12.42578125" style="95" customWidth="1"/>
    <col min="3346" max="3346" width="12.28515625" style="95" customWidth="1"/>
    <col min="3347" max="3349" width="9.140625" style="95"/>
    <col min="3350" max="3350" width="15" style="95" customWidth="1"/>
    <col min="3351" max="3351" width="9.140625" style="95"/>
    <col min="3352" max="3352" width="16.85546875" style="95" customWidth="1"/>
    <col min="3353" max="3353" width="19.7109375" style="95" customWidth="1"/>
    <col min="3354" max="3354" width="21.28515625" style="95" customWidth="1"/>
    <col min="3355" max="3355" width="20.85546875" style="95" customWidth="1"/>
    <col min="3356" max="3356" width="9.140625" style="95"/>
    <col min="3357" max="3357" width="15" style="95" customWidth="1"/>
    <col min="3358" max="3358" width="14.28515625" style="95" customWidth="1"/>
    <col min="3359" max="3359" width="15" style="95" customWidth="1"/>
    <col min="3360" max="3360" width="13" style="95" customWidth="1"/>
    <col min="3361" max="3361" width="11.7109375" style="95" customWidth="1"/>
    <col min="3362" max="3364" width="9.140625" style="95"/>
    <col min="3365" max="3365" width="10.28515625" style="95" customWidth="1"/>
    <col min="3366" max="3403" width="9.140625" style="95"/>
    <col min="3404" max="3404" width="54.42578125" style="95" customWidth="1"/>
    <col min="3405" max="3583" width="9.140625" style="95"/>
    <col min="3584" max="3584" width="23.85546875" style="95" customWidth="1"/>
    <col min="3585" max="3585" width="13.5703125" style="95" customWidth="1"/>
    <col min="3586" max="3586" width="8.42578125" style="95" customWidth="1"/>
    <col min="3587" max="3587" width="20.85546875" style="95" customWidth="1"/>
    <col min="3588" max="3588" width="16.42578125" style="95" customWidth="1"/>
    <col min="3589" max="3589" width="15" style="95" customWidth="1"/>
    <col min="3590" max="3590" width="9.140625" style="95"/>
    <col min="3591" max="3591" width="11.42578125" style="95" customWidth="1"/>
    <col min="3592" max="3592" width="9.140625" style="95"/>
    <col min="3593" max="3593" width="11.140625" style="95" customWidth="1"/>
    <col min="3594" max="3594" width="17.5703125" style="95" customWidth="1"/>
    <col min="3595" max="3595" width="12.85546875" style="95" customWidth="1"/>
    <col min="3596" max="3596" width="13.5703125" style="95" customWidth="1"/>
    <col min="3597" max="3597" width="16.85546875" style="95" customWidth="1"/>
    <col min="3598" max="3598" width="12.5703125" style="95" customWidth="1"/>
    <col min="3599" max="3599" width="10.42578125" style="95" customWidth="1"/>
    <col min="3600" max="3600" width="9.140625" style="95"/>
    <col min="3601" max="3601" width="12.42578125" style="95" customWidth="1"/>
    <col min="3602" max="3602" width="12.28515625" style="95" customWidth="1"/>
    <col min="3603" max="3605" width="9.140625" style="95"/>
    <col min="3606" max="3606" width="15" style="95" customWidth="1"/>
    <col min="3607" max="3607" width="9.140625" style="95"/>
    <col min="3608" max="3608" width="16.85546875" style="95" customWidth="1"/>
    <col min="3609" max="3609" width="19.7109375" style="95" customWidth="1"/>
    <col min="3610" max="3610" width="21.28515625" style="95" customWidth="1"/>
    <col min="3611" max="3611" width="20.85546875" style="95" customWidth="1"/>
    <col min="3612" max="3612" width="9.140625" style="95"/>
    <col min="3613" max="3613" width="15" style="95" customWidth="1"/>
    <col min="3614" max="3614" width="14.28515625" style="95" customWidth="1"/>
    <col min="3615" max="3615" width="15" style="95" customWidth="1"/>
    <col min="3616" max="3616" width="13" style="95" customWidth="1"/>
    <col min="3617" max="3617" width="11.7109375" style="95" customWidth="1"/>
    <col min="3618" max="3620" width="9.140625" style="95"/>
    <col min="3621" max="3621" width="10.28515625" style="95" customWidth="1"/>
    <col min="3622" max="3659" width="9.140625" style="95"/>
    <col min="3660" max="3660" width="54.42578125" style="95" customWidth="1"/>
    <col min="3661" max="3839" width="9.140625" style="95"/>
    <col min="3840" max="3840" width="23.85546875" style="95" customWidth="1"/>
    <col min="3841" max="3841" width="13.5703125" style="95" customWidth="1"/>
    <col min="3842" max="3842" width="8.42578125" style="95" customWidth="1"/>
    <col min="3843" max="3843" width="20.85546875" style="95" customWidth="1"/>
    <col min="3844" max="3844" width="16.42578125" style="95" customWidth="1"/>
    <col min="3845" max="3845" width="15" style="95" customWidth="1"/>
    <col min="3846" max="3846" width="9.140625" style="95"/>
    <col min="3847" max="3847" width="11.42578125" style="95" customWidth="1"/>
    <col min="3848" max="3848" width="9.140625" style="95"/>
    <col min="3849" max="3849" width="11.140625" style="95" customWidth="1"/>
    <col min="3850" max="3850" width="17.5703125" style="95" customWidth="1"/>
    <col min="3851" max="3851" width="12.85546875" style="95" customWidth="1"/>
    <col min="3852" max="3852" width="13.5703125" style="95" customWidth="1"/>
    <col min="3853" max="3853" width="16.85546875" style="95" customWidth="1"/>
    <col min="3854" max="3854" width="12.5703125" style="95" customWidth="1"/>
    <col min="3855" max="3855" width="10.42578125" style="95" customWidth="1"/>
    <col min="3856" max="3856" width="9.140625" style="95"/>
    <col min="3857" max="3857" width="12.42578125" style="95" customWidth="1"/>
    <col min="3858" max="3858" width="12.28515625" style="95" customWidth="1"/>
    <col min="3859" max="3861" width="9.140625" style="95"/>
    <col min="3862" max="3862" width="15" style="95" customWidth="1"/>
    <col min="3863" max="3863" width="9.140625" style="95"/>
    <col min="3864" max="3864" width="16.85546875" style="95" customWidth="1"/>
    <col min="3865" max="3865" width="19.7109375" style="95" customWidth="1"/>
    <col min="3866" max="3866" width="21.28515625" style="95" customWidth="1"/>
    <col min="3867" max="3867" width="20.85546875" style="95" customWidth="1"/>
    <col min="3868" max="3868" width="9.140625" style="95"/>
    <col min="3869" max="3869" width="15" style="95" customWidth="1"/>
    <col min="3870" max="3870" width="14.28515625" style="95" customWidth="1"/>
    <col min="3871" max="3871" width="15" style="95" customWidth="1"/>
    <col min="3872" max="3872" width="13" style="95" customWidth="1"/>
    <col min="3873" max="3873" width="11.7109375" style="95" customWidth="1"/>
    <col min="3874" max="3876" width="9.140625" style="95"/>
    <col min="3877" max="3877" width="10.28515625" style="95" customWidth="1"/>
    <col min="3878" max="3915" width="9.140625" style="95"/>
    <col min="3916" max="3916" width="54.42578125" style="95" customWidth="1"/>
    <col min="3917" max="4095" width="9.140625" style="95"/>
    <col min="4096" max="4096" width="23.85546875" style="95" customWidth="1"/>
    <col min="4097" max="4097" width="13.5703125" style="95" customWidth="1"/>
    <col min="4098" max="4098" width="8.42578125" style="95" customWidth="1"/>
    <col min="4099" max="4099" width="20.85546875" style="95" customWidth="1"/>
    <col min="4100" max="4100" width="16.42578125" style="95" customWidth="1"/>
    <col min="4101" max="4101" width="15" style="95" customWidth="1"/>
    <col min="4102" max="4102" width="9.140625" style="95"/>
    <col min="4103" max="4103" width="11.42578125" style="95" customWidth="1"/>
    <col min="4104" max="4104" width="9.140625" style="95"/>
    <col min="4105" max="4105" width="11.140625" style="95" customWidth="1"/>
    <col min="4106" max="4106" width="17.5703125" style="95" customWidth="1"/>
    <col min="4107" max="4107" width="12.85546875" style="95" customWidth="1"/>
    <col min="4108" max="4108" width="13.5703125" style="95" customWidth="1"/>
    <col min="4109" max="4109" width="16.85546875" style="95" customWidth="1"/>
    <col min="4110" max="4110" width="12.5703125" style="95" customWidth="1"/>
    <col min="4111" max="4111" width="10.42578125" style="95" customWidth="1"/>
    <col min="4112" max="4112" width="9.140625" style="95"/>
    <col min="4113" max="4113" width="12.42578125" style="95" customWidth="1"/>
    <col min="4114" max="4114" width="12.28515625" style="95" customWidth="1"/>
    <col min="4115" max="4117" width="9.140625" style="95"/>
    <col min="4118" max="4118" width="15" style="95" customWidth="1"/>
    <col min="4119" max="4119" width="9.140625" style="95"/>
    <col min="4120" max="4120" width="16.85546875" style="95" customWidth="1"/>
    <col min="4121" max="4121" width="19.7109375" style="95" customWidth="1"/>
    <col min="4122" max="4122" width="21.28515625" style="95" customWidth="1"/>
    <col min="4123" max="4123" width="20.85546875" style="95" customWidth="1"/>
    <col min="4124" max="4124" width="9.140625" style="95"/>
    <col min="4125" max="4125" width="15" style="95" customWidth="1"/>
    <col min="4126" max="4126" width="14.28515625" style="95" customWidth="1"/>
    <col min="4127" max="4127" width="15" style="95" customWidth="1"/>
    <col min="4128" max="4128" width="13" style="95" customWidth="1"/>
    <col min="4129" max="4129" width="11.7109375" style="95" customWidth="1"/>
    <col min="4130" max="4132" width="9.140625" style="95"/>
    <col min="4133" max="4133" width="10.28515625" style="95" customWidth="1"/>
    <col min="4134" max="4171" width="9.140625" style="95"/>
    <col min="4172" max="4172" width="54.42578125" style="95" customWidth="1"/>
    <col min="4173" max="4351" width="9.140625" style="95"/>
    <col min="4352" max="4352" width="23.85546875" style="95" customWidth="1"/>
    <col min="4353" max="4353" width="13.5703125" style="95" customWidth="1"/>
    <col min="4354" max="4354" width="8.42578125" style="95" customWidth="1"/>
    <col min="4355" max="4355" width="20.85546875" style="95" customWidth="1"/>
    <col min="4356" max="4356" width="16.42578125" style="95" customWidth="1"/>
    <col min="4357" max="4357" width="15" style="95" customWidth="1"/>
    <col min="4358" max="4358" width="9.140625" style="95"/>
    <col min="4359" max="4359" width="11.42578125" style="95" customWidth="1"/>
    <col min="4360" max="4360" width="9.140625" style="95"/>
    <col min="4361" max="4361" width="11.140625" style="95" customWidth="1"/>
    <col min="4362" max="4362" width="17.5703125" style="95" customWidth="1"/>
    <col min="4363" max="4363" width="12.85546875" style="95" customWidth="1"/>
    <col min="4364" max="4364" width="13.5703125" style="95" customWidth="1"/>
    <col min="4365" max="4365" width="16.85546875" style="95" customWidth="1"/>
    <col min="4366" max="4366" width="12.5703125" style="95" customWidth="1"/>
    <col min="4367" max="4367" width="10.42578125" style="95" customWidth="1"/>
    <col min="4368" max="4368" width="9.140625" style="95"/>
    <col min="4369" max="4369" width="12.42578125" style="95" customWidth="1"/>
    <col min="4370" max="4370" width="12.28515625" style="95" customWidth="1"/>
    <col min="4371" max="4373" width="9.140625" style="95"/>
    <col min="4374" max="4374" width="15" style="95" customWidth="1"/>
    <col min="4375" max="4375" width="9.140625" style="95"/>
    <col min="4376" max="4376" width="16.85546875" style="95" customWidth="1"/>
    <col min="4377" max="4377" width="19.7109375" style="95" customWidth="1"/>
    <col min="4378" max="4378" width="21.28515625" style="95" customWidth="1"/>
    <col min="4379" max="4379" width="20.85546875" style="95" customWidth="1"/>
    <col min="4380" max="4380" width="9.140625" style="95"/>
    <col min="4381" max="4381" width="15" style="95" customWidth="1"/>
    <col min="4382" max="4382" width="14.28515625" style="95" customWidth="1"/>
    <col min="4383" max="4383" width="15" style="95" customWidth="1"/>
    <col min="4384" max="4384" width="13" style="95" customWidth="1"/>
    <col min="4385" max="4385" width="11.7109375" style="95" customWidth="1"/>
    <col min="4386" max="4388" width="9.140625" style="95"/>
    <col min="4389" max="4389" width="10.28515625" style="95" customWidth="1"/>
    <col min="4390" max="4427" width="9.140625" style="95"/>
    <col min="4428" max="4428" width="54.42578125" style="95" customWidth="1"/>
    <col min="4429" max="4607" width="9.140625" style="95"/>
    <col min="4608" max="4608" width="23.85546875" style="95" customWidth="1"/>
    <col min="4609" max="4609" width="13.5703125" style="95" customWidth="1"/>
    <col min="4610" max="4610" width="8.42578125" style="95" customWidth="1"/>
    <col min="4611" max="4611" width="20.85546875" style="95" customWidth="1"/>
    <col min="4612" max="4612" width="16.42578125" style="95" customWidth="1"/>
    <col min="4613" max="4613" width="15" style="95" customWidth="1"/>
    <col min="4614" max="4614" width="9.140625" style="95"/>
    <col min="4615" max="4615" width="11.42578125" style="95" customWidth="1"/>
    <col min="4616" max="4616" width="9.140625" style="95"/>
    <col min="4617" max="4617" width="11.140625" style="95" customWidth="1"/>
    <col min="4618" max="4618" width="17.5703125" style="95" customWidth="1"/>
    <col min="4619" max="4619" width="12.85546875" style="95" customWidth="1"/>
    <col min="4620" max="4620" width="13.5703125" style="95" customWidth="1"/>
    <col min="4621" max="4621" width="16.85546875" style="95" customWidth="1"/>
    <col min="4622" max="4622" width="12.5703125" style="95" customWidth="1"/>
    <col min="4623" max="4623" width="10.42578125" style="95" customWidth="1"/>
    <col min="4624" max="4624" width="9.140625" style="95"/>
    <col min="4625" max="4625" width="12.42578125" style="95" customWidth="1"/>
    <col min="4626" max="4626" width="12.28515625" style="95" customWidth="1"/>
    <col min="4627" max="4629" width="9.140625" style="95"/>
    <col min="4630" max="4630" width="15" style="95" customWidth="1"/>
    <col min="4631" max="4631" width="9.140625" style="95"/>
    <col min="4632" max="4632" width="16.85546875" style="95" customWidth="1"/>
    <col min="4633" max="4633" width="19.7109375" style="95" customWidth="1"/>
    <col min="4634" max="4634" width="21.28515625" style="95" customWidth="1"/>
    <col min="4635" max="4635" width="20.85546875" style="95" customWidth="1"/>
    <col min="4636" max="4636" width="9.140625" style="95"/>
    <col min="4637" max="4637" width="15" style="95" customWidth="1"/>
    <col min="4638" max="4638" width="14.28515625" style="95" customWidth="1"/>
    <col min="4639" max="4639" width="15" style="95" customWidth="1"/>
    <col min="4640" max="4640" width="13" style="95" customWidth="1"/>
    <col min="4641" max="4641" width="11.7109375" style="95" customWidth="1"/>
    <col min="4642" max="4644" width="9.140625" style="95"/>
    <col min="4645" max="4645" width="10.28515625" style="95" customWidth="1"/>
    <col min="4646" max="4683" width="9.140625" style="95"/>
    <col min="4684" max="4684" width="54.42578125" style="95" customWidth="1"/>
    <col min="4685" max="4863" width="9.140625" style="95"/>
    <col min="4864" max="4864" width="23.85546875" style="95" customWidth="1"/>
    <col min="4865" max="4865" width="13.5703125" style="95" customWidth="1"/>
    <col min="4866" max="4866" width="8.42578125" style="95" customWidth="1"/>
    <col min="4867" max="4867" width="20.85546875" style="95" customWidth="1"/>
    <col min="4868" max="4868" width="16.42578125" style="95" customWidth="1"/>
    <col min="4869" max="4869" width="15" style="95" customWidth="1"/>
    <col min="4870" max="4870" width="9.140625" style="95"/>
    <col min="4871" max="4871" width="11.42578125" style="95" customWidth="1"/>
    <col min="4872" max="4872" width="9.140625" style="95"/>
    <col min="4873" max="4873" width="11.140625" style="95" customWidth="1"/>
    <col min="4874" max="4874" width="17.5703125" style="95" customWidth="1"/>
    <col min="4875" max="4875" width="12.85546875" style="95" customWidth="1"/>
    <col min="4876" max="4876" width="13.5703125" style="95" customWidth="1"/>
    <col min="4877" max="4877" width="16.85546875" style="95" customWidth="1"/>
    <col min="4878" max="4878" width="12.5703125" style="95" customWidth="1"/>
    <col min="4879" max="4879" width="10.42578125" style="95" customWidth="1"/>
    <col min="4880" max="4880" width="9.140625" style="95"/>
    <col min="4881" max="4881" width="12.42578125" style="95" customWidth="1"/>
    <col min="4882" max="4882" width="12.28515625" style="95" customWidth="1"/>
    <col min="4883" max="4885" width="9.140625" style="95"/>
    <col min="4886" max="4886" width="15" style="95" customWidth="1"/>
    <col min="4887" max="4887" width="9.140625" style="95"/>
    <col min="4888" max="4888" width="16.85546875" style="95" customWidth="1"/>
    <col min="4889" max="4889" width="19.7109375" style="95" customWidth="1"/>
    <col min="4890" max="4890" width="21.28515625" style="95" customWidth="1"/>
    <col min="4891" max="4891" width="20.85546875" style="95" customWidth="1"/>
    <col min="4892" max="4892" width="9.140625" style="95"/>
    <col min="4893" max="4893" width="15" style="95" customWidth="1"/>
    <col min="4894" max="4894" width="14.28515625" style="95" customWidth="1"/>
    <col min="4895" max="4895" width="15" style="95" customWidth="1"/>
    <col min="4896" max="4896" width="13" style="95" customWidth="1"/>
    <col min="4897" max="4897" width="11.7109375" style="95" customWidth="1"/>
    <col min="4898" max="4900" width="9.140625" style="95"/>
    <col min="4901" max="4901" width="10.28515625" style="95" customWidth="1"/>
    <col min="4902" max="4939" width="9.140625" style="95"/>
    <col min="4940" max="4940" width="54.42578125" style="95" customWidth="1"/>
    <col min="4941" max="5119" width="9.140625" style="95"/>
    <col min="5120" max="5120" width="23.85546875" style="95" customWidth="1"/>
    <col min="5121" max="5121" width="13.5703125" style="95" customWidth="1"/>
    <col min="5122" max="5122" width="8.42578125" style="95" customWidth="1"/>
    <col min="5123" max="5123" width="20.85546875" style="95" customWidth="1"/>
    <col min="5124" max="5124" width="16.42578125" style="95" customWidth="1"/>
    <col min="5125" max="5125" width="15" style="95" customWidth="1"/>
    <col min="5126" max="5126" width="9.140625" style="95"/>
    <col min="5127" max="5127" width="11.42578125" style="95" customWidth="1"/>
    <col min="5128" max="5128" width="9.140625" style="95"/>
    <col min="5129" max="5129" width="11.140625" style="95" customWidth="1"/>
    <col min="5130" max="5130" width="17.5703125" style="95" customWidth="1"/>
    <col min="5131" max="5131" width="12.85546875" style="95" customWidth="1"/>
    <col min="5132" max="5132" width="13.5703125" style="95" customWidth="1"/>
    <col min="5133" max="5133" width="16.85546875" style="95" customWidth="1"/>
    <col min="5134" max="5134" width="12.5703125" style="95" customWidth="1"/>
    <col min="5135" max="5135" width="10.42578125" style="95" customWidth="1"/>
    <col min="5136" max="5136" width="9.140625" style="95"/>
    <col min="5137" max="5137" width="12.42578125" style="95" customWidth="1"/>
    <col min="5138" max="5138" width="12.28515625" style="95" customWidth="1"/>
    <col min="5139" max="5141" width="9.140625" style="95"/>
    <col min="5142" max="5142" width="15" style="95" customWidth="1"/>
    <col min="5143" max="5143" width="9.140625" style="95"/>
    <col min="5144" max="5144" width="16.85546875" style="95" customWidth="1"/>
    <col min="5145" max="5145" width="19.7109375" style="95" customWidth="1"/>
    <col min="5146" max="5146" width="21.28515625" style="95" customWidth="1"/>
    <col min="5147" max="5147" width="20.85546875" style="95" customWidth="1"/>
    <col min="5148" max="5148" width="9.140625" style="95"/>
    <col min="5149" max="5149" width="15" style="95" customWidth="1"/>
    <col min="5150" max="5150" width="14.28515625" style="95" customWidth="1"/>
    <col min="5151" max="5151" width="15" style="95" customWidth="1"/>
    <col min="5152" max="5152" width="13" style="95" customWidth="1"/>
    <col min="5153" max="5153" width="11.7109375" style="95" customWidth="1"/>
    <col min="5154" max="5156" width="9.140625" style="95"/>
    <col min="5157" max="5157" width="10.28515625" style="95" customWidth="1"/>
    <col min="5158" max="5195" width="9.140625" style="95"/>
    <col min="5196" max="5196" width="54.42578125" style="95" customWidth="1"/>
    <col min="5197" max="5375" width="9.140625" style="95"/>
    <col min="5376" max="5376" width="23.85546875" style="95" customWidth="1"/>
    <col min="5377" max="5377" width="13.5703125" style="95" customWidth="1"/>
    <col min="5378" max="5378" width="8.42578125" style="95" customWidth="1"/>
    <col min="5379" max="5379" width="20.85546875" style="95" customWidth="1"/>
    <col min="5380" max="5380" width="16.42578125" style="95" customWidth="1"/>
    <col min="5381" max="5381" width="15" style="95" customWidth="1"/>
    <col min="5382" max="5382" width="9.140625" style="95"/>
    <col min="5383" max="5383" width="11.42578125" style="95" customWidth="1"/>
    <col min="5384" max="5384" width="9.140625" style="95"/>
    <col min="5385" max="5385" width="11.140625" style="95" customWidth="1"/>
    <col min="5386" max="5386" width="17.5703125" style="95" customWidth="1"/>
    <col min="5387" max="5387" width="12.85546875" style="95" customWidth="1"/>
    <col min="5388" max="5388" width="13.5703125" style="95" customWidth="1"/>
    <col min="5389" max="5389" width="16.85546875" style="95" customWidth="1"/>
    <col min="5390" max="5390" width="12.5703125" style="95" customWidth="1"/>
    <col min="5391" max="5391" width="10.42578125" style="95" customWidth="1"/>
    <col min="5392" max="5392" width="9.140625" style="95"/>
    <col min="5393" max="5393" width="12.42578125" style="95" customWidth="1"/>
    <col min="5394" max="5394" width="12.28515625" style="95" customWidth="1"/>
    <col min="5395" max="5397" width="9.140625" style="95"/>
    <col min="5398" max="5398" width="15" style="95" customWidth="1"/>
    <col min="5399" max="5399" width="9.140625" style="95"/>
    <col min="5400" max="5400" width="16.85546875" style="95" customWidth="1"/>
    <col min="5401" max="5401" width="19.7109375" style="95" customWidth="1"/>
    <col min="5402" max="5402" width="21.28515625" style="95" customWidth="1"/>
    <col min="5403" max="5403" width="20.85546875" style="95" customWidth="1"/>
    <col min="5404" max="5404" width="9.140625" style="95"/>
    <col min="5405" max="5405" width="15" style="95" customWidth="1"/>
    <col min="5406" max="5406" width="14.28515625" style="95" customWidth="1"/>
    <col min="5407" max="5407" width="15" style="95" customWidth="1"/>
    <col min="5408" max="5408" width="13" style="95" customWidth="1"/>
    <col min="5409" max="5409" width="11.7109375" style="95" customWidth="1"/>
    <col min="5410" max="5412" width="9.140625" style="95"/>
    <col min="5413" max="5413" width="10.28515625" style="95" customWidth="1"/>
    <col min="5414" max="5451" width="9.140625" style="95"/>
    <col min="5452" max="5452" width="54.42578125" style="95" customWidth="1"/>
    <col min="5453" max="5631" width="9.140625" style="95"/>
    <col min="5632" max="5632" width="23.85546875" style="95" customWidth="1"/>
    <col min="5633" max="5633" width="13.5703125" style="95" customWidth="1"/>
    <col min="5634" max="5634" width="8.42578125" style="95" customWidth="1"/>
    <col min="5635" max="5635" width="20.85546875" style="95" customWidth="1"/>
    <col min="5636" max="5636" width="16.42578125" style="95" customWidth="1"/>
    <col min="5637" max="5637" width="15" style="95" customWidth="1"/>
    <col min="5638" max="5638" width="9.140625" style="95"/>
    <col min="5639" max="5639" width="11.42578125" style="95" customWidth="1"/>
    <col min="5640" max="5640" width="9.140625" style="95"/>
    <col min="5641" max="5641" width="11.140625" style="95" customWidth="1"/>
    <col min="5642" max="5642" width="17.5703125" style="95" customWidth="1"/>
    <col min="5643" max="5643" width="12.85546875" style="95" customWidth="1"/>
    <col min="5644" max="5644" width="13.5703125" style="95" customWidth="1"/>
    <col min="5645" max="5645" width="16.85546875" style="95" customWidth="1"/>
    <col min="5646" max="5646" width="12.5703125" style="95" customWidth="1"/>
    <col min="5647" max="5647" width="10.42578125" style="95" customWidth="1"/>
    <col min="5648" max="5648" width="9.140625" style="95"/>
    <col min="5649" max="5649" width="12.42578125" style="95" customWidth="1"/>
    <col min="5650" max="5650" width="12.28515625" style="95" customWidth="1"/>
    <col min="5651" max="5653" width="9.140625" style="95"/>
    <col min="5654" max="5654" width="15" style="95" customWidth="1"/>
    <col min="5655" max="5655" width="9.140625" style="95"/>
    <col min="5656" max="5656" width="16.85546875" style="95" customWidth="1"/>
    <col min="5657" max="5657" width="19.7109375" style="95" customWidth="1"/>
    <col min="5658" max="5658" width="21.28515625" style="95" customWidth="1"/>
    <col min="5659" max="5659" width="20.85546875" style="95" customWidth="1"/>
    <col min="5660" max="5660" width="9.140625" style="95"/>
    <col min="5661" max="5661" width="15" style="95" customWidth="1"/>
    <col min="5662" max="5662" width="14.28515625" style="95" customWidth="1"/>
    <col min="5663" max="5663" width="15" style="95" customWidth="1"/>
    <col min="5664" max="5664" width="13" style="95" customWidth="1"/>
    <col min="5665" max="5665" width="11.7109375" style="95" customWidth="1"/>
    <col min="5666" max="5668" width="9.140625" style="95"/>
    <col min="5669" max="5669" width="10.28515625" style="95" customWidth="1"/>
    <col min="5670" max="5707" width="9.140625" style="95"/>
    <col min="5708" max="5708" width="54.42578125" style="95" customWidth="1"/>
    <col min="5709" max="5887" width="9.140625" style="95"/>
    <col min="5888" max="5888" width="23.85546875" style="95" customWidth="1"/>
    <col min="5889" max="5889" width="13.5703125" style="95" customWidth="1"/>
    <col min="5890" max="5890" width="8.42578125" style="95" customWidth="1"/>
    <col min="5891" max="5891" width="20.85546875" style="95" customWidth="1"/>
    <col min="5892" max="5892" width="16.42578125" style="95" customWidth="1"/>
    <col min="5893" max="5893" width="15" style="95" customWidth="1"/>
    <col min="5894" max="5894" width="9.140625" style="95"/>
    <col min="5895" max="5895" width="11.42578125" style="95" customWidth="1"/>
    <col min="5896" max="5896" width="9.140625" style="95"/>
    <col min="5897" max="5897" width="11.140625" style="95" customWidth="1"/>
    <col min="5898" max="5898" width="17.5703125" style="95" customWidth="1"/>
    <col min="5899" max="5899" width="12.85546875" style="95" customWidth="1"/>
    <col min="5900" max="5900" width="13.5703125" style="95" customWidth="1"/>
    <col min="5901" max="5901" width="16.85546875" style="95" customWidth="1"/>
    <col min="5902" max="5902" width="12.5703125" style="95" customWidth="1"/>
    <col min="5903" max="5903" width="10.42578125" style="95" customWidth="1"/>
    <col min="5904" max="5904" width="9.140625" style="95"/>
    <col min="5905" max="5905" width="12.42578125" style="95" customWidth="1"/>
    <col min="5906" max="5906" width="12.28515625" style="95" customWidth="1"/>
    <col min="5907" max="5909" width="9.140625" style="95"/>
    <col min="5910" max="5910" width="15" style="95" customWidth="1"/>
    <col min="5911" max="5911" width="9.140625" style="95"/>
    <col min="5912" max="5912" width="16.85546875" style="95" customWidth="1"/>
    <col min="5913" max="5913" width="19.7109375" style="95" customWidth="1"/>
    <col min="5914" max="5914" width="21.28515625" style="95" customWidth="1"/>
    <col min="5915" max="5915" width="20.85546875" style="95" customWidth="1"/>
    <col min="5916" max="5916" width="9.140625" style="95"/>
    <col min="5917" max="5917" width="15" style="95" customWidth="1"/>
    <col min="5918" max="5918" width="14.28515625" style="95" customWidth="1"/>
    <col min="5919" max="5919" width="15" style="95" customWidth="1"/>
    <col min="5920" max="5920" width="13" style="95" customWidth="1"/>
    <col min="5921" max="5921" width="11.7109375" style="95" customWidth="1"/>
    <col min="5922" max="5924" width="9.140625" style="95"/>
    <col min="5925" max="5925" width="10.28515625" style="95" customWidth="1"/>
    <col min="5926" max="5963" width="9.140625" style="95"/>
    <col min="5964" max="5964" width="54.42578125" style="95" customWidth="1"/>
    <col min="5965" max="6143" width="9.140625" style="95"/>
    <col min="6144" max="6144" width="23.85546875" style="95" customWidth="1"/>
    <col min="6145" max="6145" width="13.5703125" style="95" customWidth="1"/>
    <col min="6146" max="6146" width="8.42578125" style="95" customWidth="1"/>
    <col min="6147" max="6147" width="20.85546875" style="95" customWidth="1"/>
    <col min="6148" max="6148" width="16.42578125" style="95" customWidth="1"/>
    <col min="6149" max="6149" width="15" style="95" customWidth="1"/>
    <col min="6150" max="6150" width="9.140625" style="95"/>
    <col min="6151" max="6151" width="11.42578125" style="95" customWidth="1"/>
    <col min="6152" max="6152" width="9.140625" style="95"/>
    <col min="6153" max="6153" width="11.140625" style="95" customWidth="1"/>
    <col min="6154" max="6154" width="17.5703125" style="95" customWidth="1"/>
    <col min="6155" max="6155" width="12.85546875" style="95" customWidth="1"/>
    <col min="6156" max="6156" width="13.5703125" style="95" customWidth="1"/>
    <col min="6157" max="6157" width="16.85546875" style="95" customWidth="1"/>
    <col min="6158" max="6158" width="12.5703125" style="95" customWidth="1"/>
    <col min="6159" max="6159" width="10.42578125" style="95" customWidth="1"/>
    <col min="6160" max="6160" width="9.140625" style="95"/>
    <col min="6161" max="6161" width="12.42578125" style="95" customWidth="1"/>
    <col min="6162" max="6162" width="12.28515625" style="95" customWidth="1"/>
    <col min="6163" max="6165" width="9.140625" style="95"/>
    <col min="6166" max="6166" width="15" style="95" customWidth="1"/>
    <col min="6167" max="6167" width="9.140625" style="95"/>
    <col min="6168" max="6168" width="16.85546875" style="95" customWidth="1"/>
    <col min="6169" max="6169" width="19.7109375" style="95" customWidth="1"/>
    <col min="6170" max="6170" width="21.28515625" style="95" customWidth="1"/>
    <col min="6171" max="6171" width="20.85546875" style="95" customWidth="1"/>
    <col min="6172" max="6172" width="9.140625" style="95"/>
    <col min="6173" max="6173" width="15" style="95" customWidth="1"/>
    <col min="6174" max="6174" width="14.28515625" style="95" customWidth="1"/>
    <col min="6175" max="6175" width="15" style="95" customWidth="1"/>
    <col min="6176" max="6176" width="13" style="95" customWidth="1"/>
    <col min="6177" max="6177" width="11.7109375" style="95" customWidth="1"/>
    <col min="6178" max="6180" width="9.140625" style="95"/>
    <col min="6181" max="6181" width="10.28515625" style="95" customWidth="1"/>
    <col min="6182" max="6219" width="9.140625" style="95"/>
    <col min="6220" max="6220" width="54.42578125" style="95" customWidth="1"/>
    <col min="6221" max="6399" width="9.140625" style="95"/>
    <col min="6400" max="6400" width="23.85546875" style="95" customWidth="1"/>
    <col min="6401" max="6401" width="13.5703125" style="95" customWidth="1"/>
    <col min="6402" max="6402" width="8.42578125" style="95" customWidth="1"/>
    <col min="6403" max="6403" width="20.85546875" style="95" customWidth="1"/>
    <col min="6404" max="6404" width="16.42578125" style="95" customWidth="1"/>
    <col min="6405" max="6405" width="15" style="95" customWidth="1"/>
    <col min="6406" max="6406" width="9.140625" style="95"/>
    <col min="6407" max="6407" width="11.42578125" style="95" customWidth="1"/>
    <col min="6408" max="6408" width="9.140625" style="95"/>
    <col min="6409" max="6409" width="11.140625" style="95" customWidth="1"/>
    <col min="6410" max="6410" width="17.5703125" style="95" customWidth="1"/>
    <col min="6411" max="6411" width="12.85546875" style="95" customWidth="1"/>
    <col min="6412" max="6412" width="13.5703125" style="95" customWidth="1"/>
    <col min="6413" max="6413" width="16.85546875" style="95" customWidth="1"/>
    <col min="6414" max="6414" width="12.5703125" style="95" customWidth="1"/>
    <col min="6415" max="6415" width="10.42578125" style="95" customWidth="1"/>
    <col min="6416" max="6416" width="9.140625" style="95"/>
    <col min="6417" max="6417" width="12.42578125" style="95" customWidth="1"/>
    <col min="6418" max="6418" width="12.28515625" style="95" customWidth="1"/>
    <col min="6419" max="6421" width="9.140625" style="95"/>
    <col min="6422" max="6422" width="15" style="95" customWidth="1"/>
    <col min="6423" max="6423" width="9.140625" style="95"/>
    <col min="6424" max="6424" width="16.85546875" style="95" customWidth="1"/>
    <col min="6425" max="6425" width="19.7109375" style="95" customWidth="1"/>
    <col min="6426" max="6426" width="21.28515625" style="95" customWidth="1"/>
    <col min="6427" max="6427" width="20.85546875" style="95" customWidth="1"/>
    <col min="6428" max="6428" width="9.140625" style="95"/>
    <col min="6429" max="6429" width="15" style="95" customWidth="1"/>
    <col min="6430" max="6430" width="14.28515625" style="95" customWidth="1"/>
    <col min="6431" max="6431" width="15" style="95" customWidth="1"/>
    <col min="6432" max="6432" width="13" style="95" customWidth="1"/>
    <col min="6433" max="6433" width="11.7109375" style="95" customWidth="1"/>
    <col min="6434" max="6436" width="9.140625" style="95"/>
    <col min="6437" max="6437" width="10.28515625" style="95" customWidth="1"/>
    <col min="6438" max="6475" width="9.140625" style="95"/>
    <col min="6476" max="6476" width="54.42578125" style="95" customWidth="1"/>
    <col min="6477" max="6655" width="9.140625" style="95"/>
    <col min="6656" max="6656" width="23.85546875" style="95" customWidth="1"/>
    <col min="6657" max="6657" width="13.5703125" style="95" customWidth="1"/>
    <col min="6658" max="6658" width="8.42578125" style="95" customWidth="1"/>
    <col min="6659" max="6659" width="20.85546875" style="95" customWidth="1"/>
    <col min="6660" max="6660" width="16.42578125" style="95" customWidth="1"/>
    <col min="6661" max="6661" width="15" style="95" customWidth="1"/>
    <col min="6662" max="6662" width="9.140625" style="95"/>
    <col min="6663" max="6663" width="11.42578125" style="95" customWidth="1"/>
    <col min="6664" max="6664" width="9.140625" style="95"/>
    <col min="6665" max="6665" width="11.140625" style="95" customWidth="1"/>
    <col min="6666" max="6666" width="17.5703125" style="95" customWidth="1"/>
    <col min="6667" max="6667" width="12.85546875" style="95" customWidth="1"/>
    <col min="6668" max="6668" width="13.5703125" style="95" customWidth="1"/>
    <col min="6669" max="6669" width="16.85546875" style="95" customWidth="1"/>
    <col min="6670" max="6670" width="12.5703125" style="95" customWidth="1"/>
    <col min="6671" max="6671" width="10.42578125" style="95" customWidth="1"/>
    <col min="6672" max="6672" width="9.140625" style="95"/>
    <col min="6673" max="6673" width="12.42578125" style="95" customWidth="1"/>
    <col min="6674" max="6674" width="12.28515625" style="95" customWidth="1"/>
    <col min="6675" max="6677" width="9.140625" style="95"/>
    <col min="6678" max="6678" width="15" style="95" customWidth="1"/>
    <col min="6679" max="6679" width="9.140625" style="95"/>
    <col min="6680" max="6680" width="16.85546875" style="95" customWidth="1"/>
    <col min="6681" max="6681" width="19.7109375" style="95" customWidth="1"/>
    <col min="6682" max="6682" width="21.28515625" style="95" customWidth="1"/>
    <col min="6683" max="6683" width="20.85546875" style="95" customWidth="1"/>
    <col min="6684" max="6684" width="9.140625" style="95"/>
    <col min="6685" max="6685" width="15" style="95" customWidth="1"/>
    <col min="6686" max="6686" width="14.28515625" style="95" customWidth="1"/>
    <col min="6687" max="6687" width="15" style="95" customWidth="1"/>
    <col min="6688" max="6688" width="13" style="95" customWidth="1"/>
    <col min="6689" max="6689" width="11.7109375" style="95" customWidth="1"/>
    <col min="6690" max="6692" width="9.140625" style="95"/>
    <col min="6693" max="6693" width="10.28515625" style="95" customWidth="1"/>
    <col min="6694" max="6731" width="9.140625" style="95"/>
    <col min="6732" max="6732" width="54.42578125" style="95" customWidth="1"/>
    <col min="6733" max="6911" width="9.140625" style="95"/>
    <col min="6912" max="6912" width="23.85546875" style="95" customWidth="1"/>
    <col min="6913" max="6913" width="13.5703125" style="95" customWidth="1"/>
    <col min="6914" max="6914" width="8.42578125" style="95" customWidth="1"/>
    <col min="6915" max="6915" width="20.85546875" style="95" customWidth="1"/>
    <col min="6916" max="6916" width="16.42578125" style="95" customWidth="1"/>
    <col min="6917" max="6917" width="15" style="95" customWidth="1"/>
    <col min="6918" max="6918" width="9.140625" style="95"/>
    <col min="6919" max="6919" width="11.42578125" style="95" customWidth="1"/>
    <col min="6920" max="6920" width="9.140625" style="95"/>
    <col min="6921" max="6921" width="11.140625" style="95" customWidth="1"/>
    <col min="6922" max="6922" width="17.5703125" style="95" customWidth="1"/>
    <col min="6923" max="6923" width="12.85546875" style="95" customWidth="1"/>
    <col min="6924" max="6924" width="13.5703125" style="95" customWidth="1"/>
    <col min="6925" max="6925" width="16.85546875" style="95" customWidth="1"/>
    <col min="6926" max="6926" width="12.5703125" style="95" customWidth="1"/>
    <col min="6927" max="6927" width="10.42578125" style="95" customWidth="1"/>
    <col min="6928" max="6928" width="9.140625" style="95"/>
    <col min="6929" max="6929" width="12.42578125" style="95" customWidth="1"/>
    <col min="6930" max="6930" width="12.28515625" style="95" customWidth="1"/>
    <col min="6931" max="6933" width="9.140625" style="95"/>
    <col min="6934" max="6934" width="15" style="95" customWidth="1"/>
    <col min="6935" max="6935" width="9.140625" style="95"/>
    <col min="6936" max="6936" width="16.85546875" style="95" customWidth="1"/>
    <col min="6937" max="6937" width="19.7109375" style="95" customWidth="1"/>
    <col min="6938" max="6938" width="21.28515625" style="95" customWidth="1"/>
    <col min="6939" max="6939" width="20.85546875" style="95" customWidth="1"/>
    <col min="6940" max="6940" width="9.140625" style="95"/>
    <col min="6941" max="6941" width="15" style="95" customWidth="1"/>
    <col min="6942" max="6942" width="14.28515625" style="95" customWidth="1"/>
    <col min="6943" max="6943" width="15" style="95" customWidth="1"/>
    <col min="6944" max="6944" width="13" style="95" customWidth="1"/>
    <col min="6945" max="6945" width="11.7109375" style="95" customWidth="1"/>
    <col min="6946" max="6948" width="9.140625" style="95"/>
    <col min="6949" max="6949" width="10.28515625" style="95" customWidth="1"/>
    <col min="6950" max="6987" width="9.140625" style="95"/>
    <col min="6988" max="6988" width="54.42578125" style="95" customWidth="1"/>
    <col min="6989" max="7167" width="9.140625" style="95"/>
    <col min="7168" max="7168" width="23.85546875" style="95" customWidth="1"/>
    <col min="7169" max="7169" width="13.5703125" style="95" customWidth="1"/>
    <col min="7170" max="7170" width="8.42578125" style="95" customWidth="1"/>
    <col min="7171" max="7171" width="20.85546875" style="95" customWidth="1"/>
    <col min="7172" max="7172" width="16.42578125" style="95" customWidth="1"/>
    <col min="7173" max="7173" width="15" style="95" customWidth="1"/>
    <col min="7174" max="7174" width="9.140625" style="95"/>
    <col min="7175" max="7175" width="11.42578125" style="95" customWidth="1"/>
    <col min="7176" max="7176" width="9.140625" style="95"/>
    <col min="7177" max="7177" width="11.140625" style="95" customWidth="1"/>
    <col min="7178" max="7178" width="17.5703125" style="95" customWidth="1"/>
    <col min="7179" max="7179" width="12.85546875" style="95" customWidth="1"/>
    <col min="7180" max="7180" width="13.5703125" style="95" customWidth="1"/>
    <col min="7181" max="7181" width="16.85546875" style="95" customWidth="1"/>
    <col min="7182" max="7182" width="12.5703125" style="95" customWidth="1"/>
    <col min="7183" max="7183" width="10.42578125" style="95" customWidth="1"/>
    <col min="7184" max="7184" width="9.140625" style="95"/>
    <col min="7185" max="7185" width="12.42578125" style="95" customWidth="1"/>
    <col min="7186" max="7186" width="12.28515625" style="95" customWidth="1"/>
    <col min="7187" max="7189" width="9.140625" style="95"/>
    <col min="7190" max="7190" width="15" style="95" customWidth="1"/>
    <col min="7191" max="7191" width="9.140625" style="95"/>
    <col min="7192" max="7192" width="16.85546875" style="95" customWidth="1"/>
    <col min="7193" max="7193" width="19.7109375" style="95" customWidth="1"/>
    <col min="7194" max="7194" width="21.28515625" style="95" customWidth="1"/>
    <col min="7195" max="7195" width="20.85546875" style="95" customWidth="1"/>
    <col min="7196" max="7196" width="9.140625" style="95"/>
    <col min="7197" max="7197" width="15" style="95" customWidth="1"/>
    <col min="7198" max="7198" width="14.28515625" style="95" customWidth="1"/>
    <col min="7199" max="7199" width="15" style="95" customWidth="1"/>
    <col min="7200" max="7200" width="13" style="95" customWidth="1"/>
    <col min="7201" max="7201" width="11.7109375" style="95" customWidth="1"/>
    <col min="7202" max="7204" width="9.140625" style="95"/>
    <col min="7205" max="7205" width="10.28515625" style="95" customWidth="1"/>
    <col min="7206" max="7243" width="9.140625" style="95"/>
    <col min="7244" max="7244" width="54.42578125" style="95" customWidth="1"/>
    <col min="7245" max="7423" width="9.140625" style="95"/>
    <col min="7424" max="7424" width="23.85546875" style="95" customWidth="1"/>
    <col min="7425" max="7425" width="13.5703125" style="95" customWidth="1"/>
    <col min="7426" max="7426" width="8.42578125" style="95" customWidth="1"/>
    <col min="7427" max="7427" width="20.85546875" style="95" customWidth="1"/>
    <col min="7428" max="7428" width="16.42578125" style="95" customWidth="1"/>
    <col min="7429" max="7429" width="15" style="95" customWidth="1"/>
    <col min="7430" max="7430" width="9.140625" style="95"/>
    <col min="7431" max="7431" width="11.42578125" style="95" customWidth="1"/>
    <col min="7432" max="7432" width="9.140625" style="95"/>
    <col min="7433" max="7433" width="11.140625" style="95" customWidth="1"/>
    <col min="7434" max="7434" width="17.5703125" style="95" customWidth="1"/>
    <col min="7435" max="7435" width="12.85546875" style="95" customWidth="1"/>
    <col min="7436" max="7436" width="13.5703125" style="95" customWidth="1"/>
    <col min="7437" max="7437" width="16.85546875" style="95" customWidth="1"/>
    <col min="7438" max="7438" width="12.5703125" style="95" customWidth="1"/>
    <col min="7439" max="7439" width="10.42578125" style="95" customWidth="1"/>
    <col min="7440" max="7440" width="9.140625" style="95"/>
    <col min="7441" max="7441" width="12.42578125" style="95" customWidth="1"/>
    <col min="7442" max="7442" width="12.28515625" style="95" customWidth="1"/>
    <col min="7443" max="7445" width="9.140625" style="95"/>
    <col min="7446" max="7446" width="15" style="95" customWidth="1"/>
    <col min="7447" max="7447" width="9.140625" style="95"/>
    <col min="7448" max="7448" width="16.85546875" style="95" customWidth="1"/>
    <col min="7449" max="7449" width="19.7109375" style="95" customWidth="1"/>
    <col min="7450" max="7450" width="21.28515625" style="95" customWidth="1"/>
    <col min="7451" max="7451" width="20.85546875" style="95" customWidth="1"/>
    <col min="7452" max="7452" width="9.140625" style="95"/>
    <col min="7453" max="7453" width="15" style="95" customWidth="1"/>
    <col min="7454" max="7454" width="14.28515625" style="95" customWidth="1"/>
    <col min="7455" max="7455" width="15" style="95" customWidth="1"/>
    <col min="7456" max="7456" width="13" style="95" customWidth="1"/>
    <col min="7457" max="7457" width="11.7109375" style="95" customWidth="1"/>
    <col min="7458" max="7460" width="9.140625" style="95"/>
    <col min="7461" max="7461" width="10.28515625" style="95" customWidth="1"/>
    <col min="7462" max="7499" width="9.140625" style="95"/>
    <col min="7500" max="7500" width="54.42578125" style="95" customWidth="1"/>
    <col min="7501" max="7679" width="9.140625" style="95"/>
    <col min="7680" max="7680" width="23.85546875" style="95" customWidth="1"/>
    <col min="7681" max="7681" width="13.5703125" style="95" customWidth="1"/>
    <col min="7682" max="7682" width="8.42578125" style="95" customWidth="1"/>
    <col min="7683" max="7683" width="20.85546875" style="95" customWidth="1"/>
    <col min="7684" max="7684" width="16.42578125" style="95" customWidth="1"/>
    <col min="7685" max="7685" width="15" style="95" customWidth="1"/>
    <col min="7686" max="7686" width="9.140625" style="95"/>
    <col min="7687" max="7687" width="11.42578125" style="95" customWidth="1"/>
    <col min="7688" max="7688" width="9.140625" style="95"/>
    <col min="7689" max="7689" width="11.140625" style="95" customWidth="1"/>
    <col min="7690" max="7690" width="17.5703125" style="95" customWidth="1"/>
    <col min="7691" max="7691" width="12.85546875" style="95" customWidth="1"/>
    <col min="7692" max="7692" width="13.5703125" style="95" customWidth="1"/>
    <col min="7693" max="7693" width="16.85546875" style="95" customWidth="1"/>
    <col min="7694" max="7694" width="12.5703125" style="95" customWidth="1"/>
    <col min="7695" max="7695" width="10.42578125" style="95" customWidth="1"/>
    <col min="7696" max="7696" width="9.140625" style="95"/>
    <col min="7697" max="7697" width="12.42578125" style="95" customWidth="1"/>
    <col min="7698" max="7698" width="12.28515625" style="95" customWidth="1"/>
    <col min="7699" max="7701" width="9.140625" style="95"/>
    <col min="7702" max="7702" width="15" style="95" customWidth="1"/>
    <col min="7703" max="7703" width="9.140625" style="95"/>
    <col min="7704" max="7704" width="16.85546875" style="95" customWidth="1"/>
    <col min="7705" max="7705" width="19.7109375" style="95" customWidth="1"/>
    <col min="7706" max="7706" width="21.28515625" style="95" customWidth="1"/>
    <col min="7707" max="7707" width="20.85546875" style="95" customWidth="1"/>
    <col min="7708" max="7708" width="9.140625" style="95"/>
    <col min="7709" max="7709" width="15" style="95" customWidth="1"/>
    <col min="7710" max="7710" width="14.28515625" style="95" customWidth="1"/>
    <col min="7711" max="7711" width="15" style="95" customWidth="1"/>
    <col min="7712" max="7712" width="13" style="95" customWidth="1"/>
    <col min="7713" max="7713" width="11.7109375" style="95" customWidth="1"/>
    <col min="7714" max="7716" width="9.140625" style="95"/>
    <col min="7717" max="7717" width="10.28515625" style="95" customWidth="1"/>
    <col min="7718" max="7755" width="9.140625" style="95"/>
    <col min="7756" max="7756" width="54.42578125" style="95" customWidth="1"/>
    <col min="7757" max="7935" width="9.140625" style="95"/>
    <col min="7936" max="7936" width="23.85546875" style="95" customWidth="1"/>
    <col min="7937" max="7937" width="13.5703125" style="95" customWidth="1"/>
    <col min="7938" max="7938" width="8.42578125" style="95" customWidth="1"/>
    <col min="7939" max="7939" width="20.85546875" style="95" customWidth="1"/>
    <col min="7940" max="7940" width="16.42578125" style="95" customWidth="1"/>
    <col min="7941" max="7941" width="15" style="95" customWidth="1"/>
    <col min="7942" max="7942" width="9.140625" style="95"/>
    <col min="7943" max="7943" width="11.42578125" style="95" customWidth="1"/>
    <col min="7944" max="7944" width="9.140625" style="95"/>
    <col min="7945" max="7945" width="11.140625" style="95" customWidth="1"/>
    <col min="7946" max="7946" width="17.5703125" style="95" customWidth="1"/>
    <col min="7947" max="7947" width="12.85546875" style="95" customWidth="1"/>
    <col min="7948" max="7948" width="13.5703125" style="95" customWidth="1"/>
    <col min="7949" max="7949" width="16.85546875" style="95" customWidth="1"/>
    <col min="7950" max="7950" width="12.5703125" style="95" customWidth="1"/>
    <col min="7951" max="7951" width="10.42578125" style="95" customWidth="1"/>
    <col min="7952" max="7952" width="9.140625" style="95"/>
    <col min="7953" max="7953" width="12.42578125" style="95" customWidth="1"/>
    <col min="7954" max="7954" width="12.28515625" style="95" customWidth="1"/>
    <col min="7955" max="7957" width="9.140625" style="95"/>
    <col min="7958" max="7958" width="15" style="95" customWidth="1"/>
    <col min="7959" max="7959" width="9.140625" style="95"/>
    <col min="7960" max="7960" width="16.85546875" style="95" customWidth="1"/>
    <col min="7961" max="7961" width="19.7109375" style="95" customWidth="1"/>
    <col min="7962" max="7962" width="21.28515625" style="95" customWidth="1"/>
    <col min="7963" max="7963" width="20.85546875" style="95" customWidth="1"/>
    <col min="7964" max="7964" width="9.140625" style="95"/>
    <col min="7965" max="7965" width="15" style="95" customWidth="1"/>
    <col min="7966" max="7966" width="14.28515625" style="95" customWidth="1"/>
    <col min="7967" max="7967" width="15" style="95" customWidth="1"/>
    <col min="7968" max="7968" width="13" style="95" customWidth="1"/>
    <col min="7969" max="7969" width="11.7109375" style="95" customWidth="1"/>
    <col min="7970" max="7972" width="9.140625" style="95"/>
    <col min="7973" max="7973" width="10.28515625" style="95" customWidth="1"/>
    <col min="7974" max="8011" width="9.140625" style="95"/>
    <col min="8012" max="8012" width="54.42578125" style="95" customWidth="1"/>
    <col min="8013" max="8191" width="9.140625" style="95"/>
    <col min="8192" max="8192" width="23.85546875" style="95" customWidth="1"/>
    <col min="8193" max="8193" width="13.5703125" style="95" customWidth="1"/>
    <col min="8194" max="8194" width="8.42578125" style="95" customWidth="1"/>
    <col min="8195" max="8195" width="20.85546875" style="95" customWidth="1"/>
    <col min="8196" max="8196" width="16.42578125" style="95" customWidth="1"/>
    <col min="8197" max="8197" width="15" style="95" customWidth="1"/>
    <col min="8198" max="8198" width="9.140625" style="95"/>
    <col min="8199" max="8199" width="11.42578125" style="95" customWidth="1"/>
    <col min="8200" max="8200" width="9.140625" style="95"/>
    <col min="8201" max="8201" width="11.140625" style="95" customWidth="1"/>
    <col min="8202" max="8202" width="17.5703125" style="95" customWidth="1"/>
    <col min="8203" max="8203" width="12.85546875" style="95" customWidth="1"/>
    <col min="8204" max="8204" width="13.5703125" style="95" customWidth="1"/>
    <col min="8205" max="8205" width="16.85546875" style="95" customWidth="1"/>
    <col min="8206" max="8206" width="12.5703125" style="95" customWidth="1"/>
    <col min="8207" max="8207" width="10.42578125" style="95" customWidth="1"/>
    <col min="8208" max="8208" width="9.140625" style="95"/>
    <col min="8209" max="8209" width="12.42578125" style="95" customWidth="1"/>
    <col min="8210" max="8210" width="12.28515625" style="95" customWidth="1"/>
    <col min="8211" max="8213" width="9.140625" style="95"/>
    <col min="8214" max="8214" width="15" style="95" customWidth="1"/>
    <col min="8215" max="8215" width="9.140625" style="95"/>
    <col min="8216" max="8216" width="16.85546875" style="95" customWidth="1"/>
    <col min="8217" max="8217" width="19.7109375" style="95" customWidth="1"/>
    <col min="8218" max="8218" width="21.28515625" style="95" customWidth="1"/>
    <col min="8219" max="8219" width="20.85546875" style="95" customWidth="1"/>
    <col min="8220" max="8220" width="9.140625" style="95"/>
    <col min="8221" max="8221" width="15" style="95" customWidth="1"/>
    <col min="8222" max="8222" width="14.28515625" style="95" customWidth="1"/>
    <col min="8223" max="8223" width="15" style="95" customWidth="1"/>
    <col min="8224" max="8224" width="13" style="95" customWidth="1"/>
    <col min="8225" max="8225" width="11.7109375" style="95" customWidth="1"/>
    <col min="8226" max="8228" width="9.140625" style="95"/>
    <col min="8229" max="8229" width="10.28515625" style="95" customWidth="1"/>
    <col min="8230" max="8267" width="9.140625" style="95"/>
    <col min="8268" max="8268" width="54.42578125" style="95" customWidth="1"/>
    <col min="8269" max="8447" width="9.140625" style="95"/>
    <col min="8448" max="8448" width="23.85546875" style="95" customWidth="1"/>
    <col min="8449" max="8449" width="13.5703125" style="95" customWidth="1"/>
    <col min="8450" max="8450" width="8.42578125" style="95" customWidth="1"/>
    <col min="8451" max="8451" width="20.85546875" style="95" customWidth="1"/>
    <col min="8452" max="8452" width="16.42578125" style="95" customWidth="1"/>
    <col min="8453" max="8453" width="15" style="95" customWidth="1"/>
    <col min="8454" max="8454" width="9.140625" style="95"/>
    <col min="8455" max="8455" width="11.42578125" style="95" customWidth="1"/>
    <col min="8456" max="8456" width="9.140625" style="95"/>
    <col min="8457" max="8457" width="11.140625" style="95" customWidth="1"/>
    <col min="8458" max="8458" width="17.5703125" style="95" customWidth="1"/>
    <col min="8459" max="8459" width="12.85546875" style="95" customWidth="1"/>
    <col min="8460" max="8460" width="13.5703125" style="95" customWidth="1"/>
    <col min="8461" max="8461" width="16.85546875" style="95" customWidth="1"/>
    <col min="8462" max="8462" width="12.5703125" style="95" customWidth="1"/>
    <col min="8463" max="8463" width="10.42578125" style="95" customWidth="1"/>
    <col min="8464" max="8464" width="9.140625" style="95"/>
    <col min="8465" max="8465" width="12.42578125" style="95" customWidth="1"/>
    <col min="8466" max="8466" width="12.28515625" style="95" customWidth="1"/>
    <col min="8467" max="8469" width="9.140625" style="95"/>
    <col min="8470" max="8470" width="15" style="95" customWidth="1"/>
    <col min="8471" max="8471" width="9.140625" style="95"/>
    <col min="8472" max="8472" width="16.85546875" style="95" customWidth="1"/>
    <col min="8473" max="8473" width="19.7109375" style="95" customWidth="1"/>
    <col min="8474" max="8474" width="21.28515625" style="95" customWidth="1"/>
    <col min="8475" max="8475" width="20.85546875" style="95" customWidth="1"/>
    <col min="8476" max="8476" width="9.140625" style="95"/>
    <col min="8477" max="8477" width="15" style="95" customWidth="1"/>
    <col min="8478" max="8478" width="14.28515625" style="95" customWidth="1"/>
    <col min="8479" max="8479" width="15" style="95" customWidth="1"/>
    <col min="8480" max="8480" width="13" style="95" customWidth="1"/>
    <col min="8481" max="8481" width="11.7109375" style="95" customWidth="1"/>
    <col min="8482" max="8484" width="9.140625" style="95"/>
    <col min="8485" max="8485" width="10.28515625" style="95" customWidth="1"/>
    <col min="8486" max="8523" width="9.140625" style="95"/>
    <col min="8524" max="8524" width="54.42578125" style="95" customWidth="1"/>
    <col min="8525" max="8703" width="9.140625" style="95"/>
    <col min="8704" max="8704" width="23.85546875" style="95" customWidth="1"/>
    <col min="8705" max="8705" width="13.5703125" style="95" customWidth="1"/>
    <col min="8706" max="8706" width="8.42578125" style="95" customWidth="1"/>
    <col min="8707" max="8707" width="20.85546875" style="95" customWidth="1"/>
    <col min="8708" max="8708" width="16.42578125" style="95" customWidth="1"/>
    <col min="8709" max="8709" width="15" style="95" customWidth="1"/>
    <col min="8710" max="8710" width="9.140625" style="95"/>
    <col min="8711" max="8711" width="11.42578125" style="95" customWidth="1"/>
    <col min="8712" max="8712" width="9.140625" style="95"/>
    <col min="8713" max="8713" width="11.140625" style="95" customWidth="1"/>
    <col min="8714" max="8714" width="17.5703125" style="95" customWidth="1"/>
    <col min="8715" max="8715" width="12.85546875" style="95" customWidth="1"/>
    <col min="8716" max="8716" width="13.5703125" style="95" customWidth="1"/>
    <col min="8717" max="8717" width="16.85546875" style="95" customWidth="1"/>
    <col min="8718" max="8718" width="12.5703125" style="95" customWidth="1"/>
    <col min="8719" max="8719" width="10.42578125" style="95" customWidth="1"/>
    <col min="8720" max="8720" width="9.140625" style="95"/>
    <col min="8721" max="8721" width="12.42578125" style="95" customWidth="1"/>
    <col min="8722" max="8722" width="12.28515625" style="95" customWidth="1"/>
    <col min="8723" max="8725" width="9.140625" style="95"/>
    <col min="8726" max="8726" width="15" style="95" customWidth="1"/>
    <col min="8727" max="8727" width="9.140625" style="95"/>
    <col min="8728" max="8728" width="16.85546875" style="95" customWidth="1"/>
    <col min="8729" max="8729" width="19.7109375" style="95" customWidth="1"/>
    <col min="8730" max="8730" width="21.28515625" style="95" customWidth="1"/>
    <col min="8731" max="8731" width="20.85546875" style="95" customWidth="1"/>
    <col min="8732" max="8732" width="9.140625" style="95"/>
    <col min="8733" max="8733" width="15" style="95" customWidth="1"/>
    <col min="8734" max="8734" width="14.28515625" style="95" customWidth="1"/>
    <col min="8735" max="8735" width="15" style="95" customWidth="1"/>
    <col min="8736" max="8736" width="13" style="95" customWidth="1"/>
    <col min="8737" max="8737" width="11.7109375" style="95" customWidth="1"/>
    <col min="8738" max="8740" width="9.140625" style="95"/>
    <col min="8741" max="8741" width="10.28515625" style="95" customWidth="1"/>
    <col min="8742" max="8779" width="9.140625" style="95"/>
    <col min="8780" max="8780" width="54.42578125" style="95" customWidth="1"/>
    <col min="8781" max="8959" width="9.140625" style="95"/>
    <col min="8960" max="8960" width="23.85546875" style="95" customWidth="1"/>
    <col min="8961" max="8961" width="13.5703125" style="95" customWidth="1"/>
    <col min="8962" max="8962" width="8.42578125" style="95" customWidth="1"/>
    <col min="8963" max="8963" width="20.85546875" style="95" customWidth="1"/>
    <col min="8964" max="8964" width="16.42578125" style="95" customWidth="1"/>
    <col min="8965" max="8965" width="15" style="95" customWidth="1"/>
    <col min="8966" max="8966" width="9.140625" style="95"/>
    <col min="8967" max="8967" width="11.42578125" style="95" customWidth="1"/>
    <col min="8968" max="8968" width="9.140625" style="95"/>
    <col min="8969" max="8969" width="11.140625" style="95" customWidth="1"/>
    <col min="8970" max="8970" width="17.5703125" style="95" customWidth="1"/>
    <col min="8971" max="8971" width="12.85546875" style="95" customWidth="1"/>
    <col min="8972" max="8972" width="13.5703125" style="95" customWidth="1"/>
    <col min="8973" max="8973" width="16.85546875" style="95" customWidth="1"/>
    <col min="8974" max="8974" width="12.5703125" style="95" customWidth="1"/>
    <col min="8975" max="8975" width="10.42578125" style="95" customWidth="1"/>
    <col min="8976" max="8976" width="9.140625" style="95"/>
    <col min="8977" max="8977" width="12.42578125" style="95" customWidth="1"/>
    <col min="8978" max="8978" width="12.28515625" style="95" customWidth="1"/>
    <col min="8979" max="8981" width="9.140625" style="95"/>
    <col min="8982" max="8982" width="15" style="95" customWidth="1"/>
    <col min="8983" max="8983" width="9.140625" style="95"/>
    <col min="8984" max="8984" width="16.85546875" style="95" customWidth="1"/>
    <col min="8985" max="8985" width="19.7109375" style="95" customWidth="1"/>
    <col min="8986" max="8986" width="21.28515625" style="95" customWidth="1"/>
    <col min="8987" max="8987" width="20.85546875" style="95" customWidth="1"/>
    <col min="8988" max="8988" width="9.140625" style="95"/>
    <col min="8989" max="8989" width="15" style="95" customWidth="1"/>
    <col min="8990" max="8990" width="14.28515625" style="95" customWidth="1"/>
    <col min="8991" max="8991" width="15" style="95" customWidth="1"/>
    <col min="8992" max="8992" width="13" style="95" customWidth="1"/>
    <col min="8993" max="8993" width="11.7109375" style="95" customWidth="1"/>
    <col min="8994" max="8996" width="9.140625" style="95"/>
    <col min="8997" max="8997" width="10.28515625" style="95" customWidth="1"/>
    <col min="8998" max="9035" width="9.140625" style="95"/>
    <col min="9036" max="9036" width="54.42578125" style="95" customWidth="1"/>
    <col min="9037" max="9215" width="9.140625" style="95"/>
    <col min="9216" max="9216" width="23.85546875" style="95" customWidth="1"/>
    <col min="9217" max="9217" width="13.5703125" style="95" customWidth="1"/>
    <col min="9218" max="9218" width="8.42578125" style="95" customWidth="1"/>
    <col min="9219" max="9219" width="20.85546875" style="95" customWidth="1"/>
    <col min="9220" max="9220" width="16.42578125" style="95" customWidth="1"/>
    <col min="9221" max="9221" width="15" style="95" customWidth="1"/>
    <col min="9222" max="9222" width="9.140625" style="95"/>
    <col min="9223" max="9223" width="11.42578125" style="95" customWidth="1"/>
    <col min="9224" max="9224" width="9.140625" style="95"/>
    <col min="9225" max="9225" width="11.140625" style="95" customWidth="1"/>
    <col min="9226" max="9226" width="17.5703125" style="95" customWidth="1"/>
    <col min="9227" max="9227" width="12.85546875" style="95" customWidth="1"/>
    <col min="9228" max="9228" width="13.5703125" style="95" customWidth="1"/>
    <col min="9229" max="9229" width="16.85546875" style="95" customWidth="1"/>
    <col min="9230" max="9230" width="12.5703125" style="95" customWidth="1"/>
    <col min="9231" max="9231" width="10.42578125" style="95" customWidth="1"/>
    <col min="9232" max="9232" width="9.140625" style="95"/>
    <col min="9233" max="9233" width="12.42578125" style="95" customWidth="1"/>
    <col min="9234" max="9234" width="12.28515625" style="95" customWidth="1"/>
    <col min="9235" max="9237" width="9.140625" style="95"/>
    <col min="9238" max="9238" width="15" style="95" customWidth="1"/>
    <col min="9239" max="9239" width="9.140625" style="95"/>
    <col min="9240" max="9240" width="16.85546875" style="95" customWidth="1"/>
    <col min="9241" max="9241" width="19.7109375" style="95" customWidth="1"/>
    <col min="9242" max="9242" width="21.28515625" style="95" customWidth="1"/>
    <col min="9243" max="9243" width="20.85546875" style="95" customWidth="1"/>
    <col min="9244" max="9244" width="9.140625" style="95"/>
    <col min="9245" max="9245" width="15" style="95" customWidth="1"/>
    <col min="9246" max="9246" width="14.28515625" style="95" customWidth="1"/>
    <col min="9247" max="9247" width="15" style="95" customWidth="1"/>
    <col min="9248" max="9248" width="13" style="95" customWidth="1"/>
    <col min="9249" max="9249" width="11.7109375" style="95" customWidth="1"/>
    <col min="9250" max="9252" width="9.140625" style="95"/>
    <col min="9253" max="9253" width="10.28515625" style="95" customWidth="1"/>
    <col min="9254" max="9291" width="9.140625" style="95"/>
    <col min="9292" max="9292" width="54.42578125" style="95" customWidth="1"/>
    <col min="9293" max="9471" width="9.140625" style="95"/>
    <col min="9472" max="9472" width="23.85546875" style="95" customWidth="1"/>
    <col min="9473" max="9473" width="13.5703125" style="95" customWidth="1"/>
    <col min="9474" max="9474" width="8.42578125" style="95" customWidth="1"/>
    <col min="9475" max="9475" width="20.85546875" style="95" customWidth="1"/>
    <col min="9476" max="9476" width="16.42578125" style="95" customWidth="1"/>
    <col min="9477" max="9477" width="15" style="95" customWidth="1"/>
    <col min="9478" max="9478" width="9.140625" style="95"/>
    <col min="9479" max="9479" width="11.42578125" style="95" customWidth="1"/>
    <col min="9480" max="9480" width="9.140625" style="95"/>
    <col min="9481" max="9481" width="11.140625" style="95" customWidth="1"/>
    <col min="9482" max="9482" width="17.5703125" style="95" customWidth="1"/>
    <col min="9483" max="9483" width="12.85546875" style="95" customWidth="1"/>
    <col min="9484" max="9484" width="13.5703125" style="95" customWidth="1"/>
    <col min="9485" max="9485" width="16.85546875" style="95" customWidth="1"/>
    <col min="9486" max="9486" width="12.5703125" style="95" customWidth="1"/>
    <col min="9487" max="9487" width="10.42578125" style="95" customWidth="1"/>
    <col min="9488" max="9488" width="9.140625" style="95"/>
    <col min="9489" max="9489" width="12.42578125" style="95" customWidth="1"/>
    <col min="9490" max="9490" width="12.28515625" style="95" customWidth="1"/>
    <col min="9491" max="9493" width="9.140625" style="95"/>
    <col min="9494" max="9494" width="15" style="95" customWidth="1"/>
    <col min="9495" max="9495" width="9.140625" style="95"/>
    <col min="9496" max="9496" width="16.85546875" style="95" customWidth="1"/>
    <col min="9497" max="9497" width="19.7109375" style="95" customWidth="1"/>
    <col min="9498" max="9498" width="21.28515625" style="95" customWidth="1"/>
    <col min="9499" max="9499" width="20.85546875" style="95" customWidth="1"/>
    <col min="9500" max="9500" width="9.140625" style="95"/>
    <col min="9501" max="9501" width="15" style="95" customWidth="1"/>
    <col min="9502" max="9502" width="14.28515625" style="95" customWidth="1"/>
    <col min="9503" max="9503" width="15" style="95" customWidth="1"/>
    <col min="9504" max="9504" width="13" style="95" customWidth="1"/>
    <col min="9505" max="9505" width="11.7109375" style="95" customWidth="1"/>
    <col min="9506" max="9508" width="9.140625" style="95"/>
    <col min="9509" max="9509" width="10.28515625" style="95" customWidth="1"/>
    <col min="9510" max="9547" width="9.140625" style="95"/>
    <col min="9548" max="9548" width="54.42578125" style="95" customWidth="1"/>
    <col min="9549" max="9727" width="9.140625" style="95"/>
    <col min="9728" max="9728" width="23.85546875" style="95" customWidth="1"/>
    <col min="9729" max="9729" width="13.5703125" style="95" customWidth="1"/>
    <col min="9730" max="9730" width="8.42578125" style="95" customWidth="1"/>
    <col min="9731" max="9731" width="20.85546875" style="95" customWidth="1"/>
    <col min="9732" max="9732" width="16.42578125" style="95" customWidth="1"/>
    <col min="9733" max="9733" width="15" style="95" customWidth="1"/>
    <col min="9734" max="9734" width="9.140625" style="95"/>
    <col min="9735" max="9735" width="11.42578125" style="95" customWidth="1"/>
    <col min="9736" max="9736" width="9.140625" style="95"/>
    <col min="9737" max="9737" width="11.140625" style="95" customWidth="1"/>
    <col min="9738" max="9738" width="17.5703125" style="95" customWidth="1"/>
    <col min="9739" max="9739" width="12.85546875" style="95" customWidth="1"/>
    <col min="9740" max="9740" width="13.5703125" style="95" customWidth="1"/>
    <col min="9741" max="9741" width="16.85546875" style="95" customWidth="1"/>
    <col min="9742" max="9742" width="12.5703125" style="95" customWidth="1"/>
    <col min="9743" max="9743" width="10.42578125" style="95" customWidth="1"/>
    <col min="9744" max="9744" width="9.140625" style="95"/>
    <col min="9745" max="9745" width="12.42578125" style="95" customWidth="1"/>
    <col min="9746" max="9746" width="12.28515625" style="95" customWidth="1"/>
    <col min="9747" max="9749" width="9.140625" style="95"/>
    <col min="9750" max="9750" width="15" style="95" customWidth="1"/>
    <col min="9751" max="9751" width="9.140625" style="95"/>
    <col min="9752" max="9752" width="16.85546875" style="95" customWidth="1"/>
    <col min="9753" max="9753" width="19.7109375" style="95" customWidth="1"/>
    <col min="9754" max="9754" width="21.28515625" style="95" customWidth="1"/>
    <col min="9755" max="9755" width="20.85546875" style="95" customWidth="1"/>
    <col min="9756" max="9756" width="9.140625" style="95"/>
    <col min="9757" max="9757" width="15" style="95" customWidth="1"/>
    <col min="9758" max="9758" width="14.28515625" style="95" customWidth="1"/>
    <col min="9759" max="9759" width="15" style="95" customWidth="1"/>
    <col min="9760" max="9760" width="13" style="95" customWidth="1"/>
    <col min="9761" max="9761" width="11.7109375" style="95" customWidth="1"/>
    <col min="9762" max="9764" width="9.140625" style="95"/>
    <col min="9765" max="9765" width="10.28515625" style="95" customWidth="1"/>
    <col min="9766" max="9803" width="9.140625" style="95"/>
    <col min="9804" max="9804" width="54.42578125" style="95" customWidth="1"/>
    <col min="9805" max="9983" width="9.140625" style="95"/>
    <col min="9984" max="9984" width="23.85546875" style="95" customWidth="1"/>
    <col min="9985" max="9985" width="13.5703125" style="95" customWidth="1"/>
    <col min="9986" max="9986" width="8.42578125" style="95" customWidth="1"/>
    <col min="9987" max="9987" width="20.85546875" style="95" customWidth="1"/>
    <col min="9988" max="9988" width="16.42578125" style="95" customWidth="1"/>
    <col min="9989" max="9989" width="15" style="95" customWidth="1"/>
    <col min="9990" max="9990" width="9.140625" style="95"/>
    <col min="9991" max="9991" width="11.42578125" style="95" customWidth="1"/>
    <col min="9992" max="9992" width="9.140625" style="95"/>
    <col min="9993" max="9993" width="11.140625" style="95" customWidth="1"/>
    <col min="9994" max="9994" width="17.5703125" style="95" customWidth="1"/>
    <col min="9995" max="9995" width="12.85546875" style="95" customWidth="1"/>
    <col min="9996" max="9996" width="13.5703125" style="95" customWidth="1"/>
    <col min="9997" max="9997" width="16.85546875" style="95" customWidth="1"/>
    <col min="9998" max="9998" width="12.5703125" style="95" customWidth="1"/>
    <col min="9999" max="9999" width="10.42578125" style="95" customWidth="1"/>
    <col min="10000" max="10000" width="9.140625" style="95"/>
    <col min="10001" max="10001" width="12.42578125" style="95" customWidth="1"/>
    <col min="10002" max="10002" width="12.28515625" style="95" customWidth="1"/>
    <col min="10003" max="10005" width="9.140625" style="95"/>
    <col min="10006" max="10006" width="15" style="95" customWidth="1"/>
    <col min="10007" max="10007" width="9.140625" style="95"/>
    <col min="10008" max="10008" width="16.85546875" style="95" customWidth="1"/>
    <col min="10009" max="10009" width="19.7109375" style="95" customWidth="1"/>
    <col min="10010" max="10010" width="21.28515625" style="95" customWidth="1"/>
    <col min="10011" max="10011" width="20.85546875" style="95" customWidth="1"/>
    <col min="10012" max="10012" width="9.140625" style="95"/>
    <col min="10013" max="10013" width="15" style="95" customWidth="1"/>
    <col min="10014" max="10014" width="14.28515625" style="95" customWidth="1"/>
    <col min="10015" max="10015" width="15" style="95" customWidth="1"/>
    <col min="10016" max="10016" width="13" style="95" customWidth="1"/>
    <col min="10017" max="10017" width="11.7109375" style="95" customWidth="1"/>
    <col min="10018" max="10020" width="9.140625" style="95"/>
    <col min="10021" max="10021" width="10.28515625" style="95" customWidth="1"/>
    <col min="10022" max="10059" width="9.140625" style="95"/>
    <col min="10060" max="10060" width="54.42578125" style="95" customWidth="1"/>
    <col min="10061" max="10239" width="9.140625" style="95"/>
    <col min="10240" max="10240" width="23.85546875" style="95" customWidth="1"/>
    <col min="10241" max="10241" width="13.5703125" style="95" customWidth="1"/>
    <col min="10242" max="10242" width="8.42578125" style="95" customWidth="1"/>
    <col min="10243" max="10243" width="20.85546875" style="95" customWidth="1"/>
    <col min="10244" max="10244" width="16.42578125" style="95" customWidth="1"/>
    <col min="10245" max="10245" width="15" style="95" customWidth="1"/>
    <col min="10246" max="10246" width="9.140625" style="95"/>
    <col min="10247" max="10247" width="11.42578125" style="95" customWidth="1"/>
    <col min="10248" max="10248" width="9.140625" style="95"/>
    <col min="10249" max="10249" width="11.140625" style="95" customWidth="1"/>
    <col min="10250" max="10250" width="17.5703125" style="95" customWidth="1"/>
    <col min="10251" max="10251" width="12.85546875" style="95" customWidth="1"/>
    <col min="10252" max="10252" width="13.5703125" style="95" customWidth="1"/>
    <col min="10253" max="10253" width="16.85546875" style="95" customWidth="1"/>
    <col min="10254" max="10254" width="12.5703125" style="95" customWidth="1"/>
    <col min="10255" max="10255" width="10.42578125" style="95" customWidth="1"/>
    <col min="10256" max="10256" width="9.140625" style="95"/>
    <col min="10257" max="10257" width="12.42578125" style="95" customWidth="1"/>
    <col min="10258" max="10258" width="12.28515625" style="95" customWidth="1"/>
    <col min="10259" max="10261" width="9.140625" style="95"/>
    <col min="10262" max="10262" width="15" style="95" customWidth="1"/>
    <col min="10263" max="10263" width="9.140625" style="95"/>
    <col min="10264" max="10264" width="16.85546875" style="95" customWidth="1"/>
    <col min="10265" max="10265" width="19.7109375" style="95" customWidth="1"/>
    <col min="10266" max="10266" width="21.28515625" style="95" customWidth="1"/>
    <col min="10267" max="10267" width="20.85546875" style="95" customWidth="1"/>
    <col min="10268" max="10268" width="9.140625" style="95"/>
    <col min="10269" max="10269" width="15" style="95" customWidth="1"/>
    <col min="10270" max="10270" width="14.28515625" style="95" customWidth="1"/>
    <col min="10271" max="10271" width="15" style="95" customWidth="1"/>
    <col min="10272" max="10272" width="13" style="95" customWidth="1"/>
    <col min="10273" max="10273" width="11.7109375" style="95" customWidth="1"/>
    <col min="10274" max="10276" width="9.140625" style="95"/>
    <col min="10277" max="10277" width="10.28515625" style="95" customWidth="1"/>
    <col min="10278" max="10315" width="9.140625" style="95"/>
    <col min="10316" max="10316" width="54.42578125" style="95" customWidth="1"/>
    <col min="10317" max="10495" width="9.140625" style="95"/>
    <col min="10496" max="10496" width="23.85546875" style="95" customWidth="1"/>
    <col min="10497" max="10497" width="13.5703125" style="95" customWidth="1"/>
    <col min="10498" max="10498" width="8.42578125" style="95" customWidth="1"/>
    <col min="10499" max="10499" width="20.85546875" style="95" customWidth="1"/>
    <col min="10500" max="10500" width="16.42578125" style="95" customWidth="1"/>
    <col min="10501" max="10501" width="15" style="95" customWidth="1"/>
    <col min="10502" max="10502" width="9.140625" style="95"/>
    <col min="10503" max="10503" width="11.42578125" style="95" customWidth="1"/>
    <col min="10504" max="10504" width="9.140625" style="95"/>
    <col min="10505" max="10505" width="11.140625" style="95" customWidth="1"/>
    <col min="10506" max="10506" width="17.5703125" style="95" customWidth="1"/>
    <col min="10507" max="10507" width="12.85546875" style="95" customWidth="1"/>
    <col min="10508" max="10508" width="13.5703125" style="95" customWidth="1"/>
    <col min="10509" max="10509" width="16.85546875" style="95" customWidth="1"/>
    <col min="10510" max="10510" width="12.5703125" style="95" customWidth="1"/>
    <col min="10511" max="10511" width="10.42578125" style="95" customWidth="1"/>
    <col min="10512" max="10512" width="9.140625" style="95"/>
    <col min="10513" max="10513" width="12.42578125" style="95" customWidth="1"/>
    <col min="10514" max="10514" width="12.28515625" style="95" customWidth="1"/>
    <col min="10515" max="10517" width="9.140625" style="95"/>
    <col min="10518" max="10518" width="15" style="95" customWidth="1"/>
    <col min="10519" max="10519" width="9.140625" style="95"/>
    <col min="10520" max="10520" width="16.85546875" style="95" customWidth="1"/>
    <col min="10521" max="10521" width="19.7109375" style="95" customWidth="1"/>
    <col min="10522" max="10522" width="21.28515625" style="95" customWidth="1"/>
    <col min="10523" max="10523" width="20.85546875" style="95" customWidth="1"/>
    <col min="10524" max="10524" width="9.140625" style="95"/>
    <col min="10525" max="10525" width="15" style="95" customWidth="1"/>
    <col min="10526" max="10526" width="14.28515625" style="95" customWidth="1"/>
    <col min="10527" max="10527" width="15" style="95" customWidth="1"/>
    <col min="10528" max="10528" width="13" style="95" customWidth="1"/>
    <col min="10529" max="10529" width="11.7109375" style="95" customWidth="1"/>
    <col min="10530" max="10532" width="9.140625" style="95"/>
    <col min="10533" max="10533" width="10.28515625" style="95" customWidth="1"/>
    <col min="10534" max="10571" width="9.140625" style="95"/>
    <col min="10572" max="10572" width="54.42578125" style="95" customWidth="1"/>
    <col min="10573" max="10751" width="9.140625" style="95"/>
    <col min="10752" max="10752" width="23.85546875" style="95" customWidth="1"/>
    <col min="10753" max="10753" width="13.5703125" style="95" customWidth="1"/>
    <col min="10754" max="10754" width="8.42578125" style="95" customWidth="1"/>
    <col min="10755" max="10755" width="20.85546875" style="95" customWidth="1"/>
    <col min="10756" max="10756" width="16.42578125" style="95" customWidth="1"/>
    <col min="10757" max="10757" width="15" style="95" customWidth="1"/>
    <col min="10758" max="10758" width="9.140625" style="95"/>
    <col min="10759" max="10759" width="11.42578125" style="95" customWidth="1"/>
    <col min="10760" max="10760" width="9.140625" style="95"/>
    <col min="10761" max="10761" width="11.140625" style="95" customWidth="1"/>
    <col min="10762" max="10762" width="17.5703125" style="95" customWidth="1"/>
    <col min="10763" max="10763" width="12.85546875" style="95" customWidth="1"/>
    <col min="10764" max="10764" width="13.5703125" style="95" customWidth="1"/>
    <col min="10765" max="10765" width="16.85546875" style="95" customWidth="1"/>
    <col min="10766" max="10766" width="12.5703125" style="95" customWidth="1"/>
    <col min="10767" max="10767" width="10.42578125" style="95" customWidth="1"/>
    <col min="10768" max="10768" width="9.140625" style="95"/>
    <col min="10769" max="10769" width="12.42578125" style="95" customWidth="1"/>
    <col min="10770" max="10770" width="12.28515625" style="95" customWidth="1"/>
    <col min="10771" max="10773" width="9.140625" style="95"/>
    <col min="10774" max="10774" width="15" style="95" customWidth="1"/>
    <col min="10775" max="10775" width="9.140625" style="95"/>
    <col min="10776" max="10776" width="16.85546875" style="95" customWidth="1"/>
    <col min="10777" max="10777" width="19.7109375" style="95" customWidth="1"/>
    <col min="10778" max="10778" width="21.28515625" style="95" customWidth="1"/>
    <col min="10779" max="10779" width="20.85546875" style="95" customWidth="1"/>
    <col min="10780" max="10780" width="9.140625" style="95"/>
    <col min="10781" max="10781" width="15" style="95" customWidth="1"/>
    <col min="10782" max="10782" width="14.28515625" style="95" customWidth="1"/>
    <col min="10783" max="10783" width="15" style="95" customWidth="1"/>
    <col min="10784" max="10784" width="13" style="95" customWidth="1"/>
    <col min="10785" max="10785" width="11.7109375" style="95" customWidth="1"/>
    <col min="10786" max="10788" width="9.140625" style="95"/>
    <col min="10789" max="10789" width="10.28515625" style="95" customWidth="1"/>
    <col min="10790" max="10827" width="9.140625" style="95"/>
    <col min="10828" max="10828" width="54.42578125" style="95" customWidth="1"/>
    <col min="10829" max="11007" width="9.140625" style="95"/>
    <col min="11008" max="11008" width="23.85546875" style="95" customWidth="1"/>
    <col min="11009" max="11009" width="13.5703125" style="95" customWidth="1"/>
    <col min="11010" max="11010" width="8.42578125" style="95" customWidth="1"/>
    <col min="11011" max="11011" width="20.85546875" style="95" customWidth="1"/>
    <col min="11012" max="11012" width="16.42578125" style="95" customWidth="1"/>
    <col min="11013" max="11013" width="15" style="95" customWidth="1"/>
    <col min="11014" max="11014" width="9.140625" style="95"/>
    <col min="11015" max="11015" width="11.42578125" style="95" customWidth="1"/>
    <col min="11016" max="11016" width="9.140625" style="95"/>
    <col min="11017" max="11017" width="11.140625" style="95" customWidth="1"/>
    <col min="11018" max="11018" width="17.5703125" style="95" customWidth="1"/>
    <col min="11019" max="11019" width="12.85546875" style="95" customWidth="1"/>
    <col min="11020" max="11020" width="13.5703125" style="95" customWidth="1"/>
    <col min="11021" max="11021" width="16.85546875" style="95" customWidth="1"/>
    <col min="11022" max="11022" width="12.5703125" style="95" customWidth="1"/>
    <col min="11023" max="11023" width="10.42578125" style="95" customWidth="1"/>
    <col min="11024" max="11024" width="9.140625" style="95"/>
    <col min="11025" max="11025" width="12.42578125" style="95" customWidth="1"/>
    <col min="11026" max="11026" width="12.28515625" style="95" customWidth="1"/>
    <col min="11027" max="11029" width="9.140625" style="95"/>
    <col min="11030" max="11030" width="15" style="95" customWidth="1"/>
    <col min="11031" max="11031" width="9.140625" style="95"/>
    <col min="11032" max="11032" width="16.85546875" style="95" customWidth="1"/>
    <col min="11033" max="11033" width="19.7109375" style="95" customWidth="1"/>
    <col min="11034" max="11034" width="21.28515625" style="95" customWidth="1"/>
    <col min="11035" max="11035" width="20.85546875" style="95" customWidth="1"/>
    <col min="11036" max="11036" width="9.140625" style="95"/>
    <col min="11037" max="11037" width="15" style="95" customWidth="1"/>
    <col min="11038" max="11038" width="14.28515625" style="95" customWidth="1"/>
    <col min="11039" max="11039" width="15" style="95" customWidth="1"/>
    <col min="11040" max="11040" width="13" style="95" customWidth="1"/>
    <col min="11041" max="11041" width="11.7109375" style="95" customWidth="1"/>
    <col min="11042" max="11044" width="9.140625" style="95"/>
    <col min="11045" max="11045" width="10.28515625" style="95" customWidth="1"/>
    <col min="11046" max="11083" width="9.140625" style="95"/>
    <col min="11084" max="11084" width="54.42578125" style="95" customWidth="1"/>
    <col min="11085" max="11263" width="9.140625" style="95"/>
    <col min="11264" max="11264" width="23.85546875" style="95" customWidth="1"/>
    <col min="11265" max="11265" width="13.5703125" style="95" customWidth="1"/>
    <col min="11266" max="11266" width="8.42578125" style="95" customWidth="1"/>
    <col min="11267" max="11267" width="20.85546875" style="95" customWidth="1"/>
    <col min="11268" max="11268" width="16.42578125" style="95" customWidth="1"/>
    <col min="11269" max="11269" width="15" style="95" customWidth="1"/>
    <col min="11270" max="11270" width="9.140625" style="95"/>
    <col min="11271" max="11271" width="11.42578125" style="95" customWidth="1"/>
    <col min="11272" max="11272" width="9.140625" style="95"/>
    <col min="11273" max="11273" width="11.140625" style="95" customWidth="1"/>
    <col min="11274" max="11274" width="17.5703125" style="95" customWidth="1"/>
    <col min="11275" max="11275" width="12.85546875" style="95" customWidth="1"/>
    <col min="11276" max="11276" width="13.5703125" style="95" customWidth="1"/>
    <col min="11277" max="11277" width="16.85546875" style="95" customWidth="1"/>
    <col min="11278" max="11278" width="12.5703125" style="95" customWidth="1"/>
    <col min="11279" max="11279" width="10.42578125" style="95" customWidth="1"/>
    <col min="11280" max="11280" width="9.140625" style="95"/>
    <col min="11281" max="11281" width="12.42578125" style="95" customWidth="1"/>
    <col min="11282" max="11282" width="12.28515625" style="95" customWidth="1"/>
    <col min="11283" max="11285" width="9.140625" style="95"/>
    <col min="11286" max="11286" width="15" style="95" customWidth="1"/>
    <col min="11287" max="11287" width="9.140625" style="95"/>
    <col min="11288" max="11288" width="16.85546875" style="95" customWidth="1"/>
    <col min="11289" max="11289" width="19.7109375" style="95" customWidth="1"/>
    <col min="11290" max="11290" width="21.28515625" style="95" customWidth="1"/>
    <col min="11291" max="11291" width="20.85546875" style="95" customWidth="1"/>
    <col min="11292" max="11292" width="9.140625" style="95"/>
    <col min="11293" max="11293" width="15" style="95" customWidth="1"/>
    <col min="11294" max="11294" width="14.28515625" style="95" customWidth="1"/>
    <col min="11295" max="11295" width="15" style="95" customWidth="1"/>
    <col min="11296" max="11296" width="13" style="95" customWidth="1"/>
    <col min="11297" max="11297" width="11.7109375" style="95" customWidth="1"/>
    <col min="11298" max="11300" width="9.140625" style="95"/>
    <col min="11301" max="11301" width="10.28515625" style="95" customWidth="1"/>
    <col min="11302" max="11339" width="9.140625" style="95"/>
    <col min="11340" max="11340" width="54.42578125" style="95" customWidth="1"/>
    <col min="11341" max="11519" width="9.140625" style="95"/>
    <col min="11520" max="11520" width="23.85546875" style="95" customWidth="1"/>
    <col min="11521" max="11521" width="13.5703125" style="95" customWidth="1"/>
    <col min="11522" max="11522" width="8.42578125" style="95" customWidth="1"/>
    <col min="11523" max="11523" width="20.85546875" style="95" customWidth="1"/>
    <col min="11524" max="11524" width="16.42578125" style="95" customWidth="1"/>
    <col min="11525" max="11525" width="15" style="95" customWidth="1"/>
    <col min="11526" max="11526" width="9.140625" style="95"/>
    <col min="11527" max="11527" width="11.42578125" style="95" customWidth="1"/>
    <col min="11528" max="11528" width="9.140625" style="95"/>
    <col min="11529" max="11529" width="11.140625" style="95" customWidth="1"/>
    <col min="11530" max="11530" width="17.5703125" style="95" customWidth="1"/>
    <col min="11531" max="11531" width="12.85546875" style="95" customWidth="1"/>
    <col min="11532" max="11532" width="13.5703125" style="95" customWidth="1"/>
    <col min="11533" max="11533" width="16.85546875" style="95" customWidth="1"/>
    <col min="11534" max="11534" width="12.5703125" style="95" customWidth="1"/>
    <col min="11535" max="11535" width="10.42578125" style="95" customWidth="1"/>
    <col min="11536" max="11536" width="9.140625" style="95"/>
    <col min="11537" max="11537" width="12.42578125" style="95" customWidth="1"/>
    <col min="11538" max="11538" width="12.28515625" style="95" customWidth="1"/>
    <col min="11539" max="11541" width="9.140625" style="95"/>
    <col min="11542" max="11542" width="15" style="95" customWidth="1"/>
    <col min="11543" max="11543" width="9.140625" style="95"/>
    <col min="11544" max="11544" width="16.85546875" style="95" customWidth="1"/>
    <col min="11545" max="11545" width="19.7109375" style="95" customWidth="1"/>
    <col min="11546" max="11546" width="21.28515625" style="95" customWidth="1"/>
    <col min="11547" max="11547" width="20.85546875" style="95" customWidth="1"/>
    <col min="11548" max="11548" width="9.140625" style="95"/>
    <col min="11549" max="11549" width="15" style="95" customWidth="1"/>
    <col min="11550" max="11550" width="14.28515625" style="95" customWidth="1"/>
    <col min="11551" max="11551" width="15" style="95" customWidth="1"/>
    <col min="11552" max="11552" width="13" style="95" customWidth="1"/>
    <col min="11553" max="11553" width="11.7109375" style="95" customWidth="1"/>
    <col min="11554" max="11556" width="9.140625" style="95"/>
    <col min="11557" max="11557" width="10.28515625" style="95" customWidth="1"/>
    <col min="11558" max="11595" width="9.140625" style="95"/>
    <col min="11596" max="11596" width="54.42578125" style="95" customWidth="1"/>
    <col min="11597" max="11775" width="9.140625" style="95"/>
    <col min="11776" max="11776" width="23.85546875" style="95" customWidth="1"/>
    <col min="11777" max="11777" width="13.5703125" style="95" customWidth="1"/>
    <col min="11778" max="11778" width="8.42578125" style="95" customWidth="1"/>
    <col min="11779" max="11779" width="20.85546875" style="95" customWidth="1"/>
    <col min="11780" max="11780" width="16.42578125" style="95" customWidth="1"/>
    <col min="11781" max="11781" width="15" style="95" customWidth="1"/>
    <col min="11782" max="11782" width="9.140625" style="95"/>
    <col min="11783" max="11783" width="11.42578125" style="95" customWidth="1"/>
    <col min="11784" max="11784" width="9.140625" style="95"/>
    <col min="11785" max="11785" width="11.140625" style="95" customWidth="1"/>
    <col min="11786" max="11786" width="17.5703125" style="95" customWidth="1"/>
    <col min="11787" max="11787" width="12.85546875" style="95" customWidth="1"/>
    <col min="11788" max="11788" width="13.5703125" style="95" customWidth="1"/>
    <col min="11789" max="11789" width="16.85546875" style="95" customWidth="1"/>
    <col min="11790" max="11790" width="12.5703125" style="95" customWidth="1"/>
    <col min="11791" max="11791" width="10.42578125" style="95" customWidth="1"/>
    <col min="11792" max="11792" width="9.140625" style="95"/>
    <col min="11793" max="11793" width="12.42578125" style="95" customWidth="1"/>
    <col min="11794" max="11794" width="12.28515625" style="95" customWidth="1"/>
    <col min="11795" max="11797" width="9.140625" style="95"/>
    <col min="11798" max="11798" width="15" style="95" customWidth="1"/>
    <col min="11799" max="11799" width="9.140625" style="95"/>
    <col min="11800" max="11800" width="16.85546875" style="95" customWidth="1"/>
    <col min="11801" max="11801" width="19.7109375" style="95" customWidth="1"/>
    <col min="11802" max="11802" width="21.28515625" style="95" customWidth="1"/>
    <col min="11803" max="11803" width="20.85546875" style="95" customWidth="1"/>
    <col min="11804" max="11804" width="9.140625" style="95"/>
    <col min="11805" max="11805" width="15" style="95" customWidth="1"/>
    <col min="11806" max="11806" width="14.28515625" style="95" customWidth="1"/>
    <col min="11807" max="11807" width="15" style="95" customWidth="1"/>
    <col min="11808" max="11808" width="13" style="95" customWidth="1"/>
    <col min="11809" max="11809" width="11.7109375" style="95" customWidth="1"/>
    <col min="11810" max="11812" width="9.140625" style="95"/>
    <col min="11813" max="11813" width="10.28515625" style="95" customWidth="1"/>
    <col min="11814" max="11851" width="9.140625" style="95"/>
    <col min="11852" max="11852" width="54.42578125" style="95" customWidth="1"/>
    <col min="11853" max="12031" width="9.140625" style="95"/>
    <col min="12032" max="12032" width="23.85546875" style="95" customWidth="1"/>
    <col min="12033" max="12033" width="13.5703125" style="95" customWidth="1"/>
    <col min="12034" max="12034" width="8.42578125" style="95" customWidth="1"/>
    <col min="12035" max="12035" width="20.85546875" style="95" customWidth="1"/>
    <col min="12036" max="12036" width="16.42578125" style="95" customWidth="1"/>
    <col min="12037" max="12037" width="15" style="95" customWidth="1"/>
    <col min="12038" max="12038" width="9.140625" style="95"/>
    <col min="12039" max="12039" width="11.42578125" style="95" customWidth="1"/>
    <col min="12040" max="12040" width="9.140625" style="95"/>
    <col min="12041" max="12041" width="11.140625" style="95" customWidth="1"/>
    <col min="12042" max="12042" width="17.5703125" style="95" customWidth="1"/>
    <col min="12043" max="12043" width="12.85546875" style="95" customWidth="1"/>
    <col min="12044" max="12044" width="13.5703125" style="95" customWidth="1"/>
    <col min="12045" max="12045" width="16.85546875" style="95" customWidth="1"/>
    <col min="12046" max="12046" width="12.5703125" style="95" customWidth="1"/>
    <col min="12047" max="12047" width="10.42578125" style="95" customWidth="1"/>
    <col min="12048" max="12048" width="9.140625" style="95"/>
    <col min="12049" max="12049" width="12.42578125" style="95" customWidth="1"/>
    <col min="12050" max="12050" width="12.28515625" style="95" customWidth="1"/>
    <col min="12051" max="12053" width="9.140625" style="95"/>
    <col min="12054" max="12054" width="15" style="95" customWidth="1"/>
    <col min="12055" max="12055" width="9.140625" style="95"/>
    <col min="12056" max="12056" width="16.85546875" style="95" customWidth="1"/>
    <col min="12057" max="12057" width="19.7109375" style="95" customWidth="1"/>
    <col min="12058" max="12058" width="21.28515625" style="95" customWidth="1"/>
    <col min="12059" max="12059" width="20.85546875" style="95" customWidth="1"/>
    <col min="12060" max="12060" width="9.140625" style="95"/>
    <col min="12061" max="12061" width="15" style="95" customWidth="1"/>
    <col min="12062" max="12062" width="14.28515625" style="95" customWidth="1"/>
    <col min="12063" max="12063" width="15" style="95" customWidth="1"/>
    <col min="12064" max="12064" width="13" style="95" customWidth="1"/>
    <col min="12065" max="12065" width="11.7109375" style="95" customWidth="1"/>
    <col min="12066" max="12068" width="9.140625" style="95"/>
    <col min="12069" max="12069" width="10.28515625" style="95" customWidth="1"/>
    <col min="12070" max="12107" width="9.140625" style="95"/>
    <col min="12108" max="12108" width="54.42578125" style="95" customWidth="1"/>
    <col min="12109" max="12287" width="9.140625" style="95"/>
    <col min="12288" max="12288" width="23.85546875" style="95" customWidth="1"/>
    <col min="12289" max="12289" width="13.5703125" style="95" customWidth="1"/>
    <col min="12290" max="12290" width="8.42578125" style="95" customWidth="1"/>
    <col min="12291" max="12291" width="20.85546875" style="95" customWidth="1"/>
    <col min="12292" max="12292" width="16.42578125" style="95" customWidth="1"/>
    <col min="12293" max="12293" width="15" style="95" customWidth="1"/>
    <col min="12294" max="12294" width="9.140625" style="95"/>
    <col min="12295" max="12295" width="11.42578125" style="95" customWidth="1"/>
    <col min="12296" max="12296" width="9.140625" style="95"/>
    <col min="12297" max="12297" width="11.140625" style="95" customWidth="1"/>
    <col min="12298" max="12298" width="17.5703125" style="95" customWidth="1"/>
    <col min="12299" max="12299" width="12.85546875" style="95" customWidth="1"/>
    <col min="12300" max="12300" width="13.5703125" style="95" customWidth="1"/>
    <col min="12301" max="12301" width="16.85546875" style="95" customWidth="1"/>
    <col min="12302" max="12302" width="12.5703125" style="95" customWidth="1"/>
    <col min="12303" max="12303" width="10.42578125" style="95" customWidth="1"/>
    <col min="12304" max="12304" width="9.140625" style="95"/>
    <col min="12305" max="12305" width="12.42578125" style="95" customWidth="1"/>
    <col min="12306" max="12306" width="12.28515625" style="95" customWidth="1"/>
    <col min="12307" max="12309" width="9.140625" style="95"/>
    <col min="12310" max="12310" width="15" style="95" customWidth="1"/>
    <col min="12311" max="12311" width="9.140625" style="95"/>
    <col min="12312" max="12312" width="16.85546875" style="95" customWidth="1"/>
    <col min="12313" max="12313" width="19.7109375" style="95" customWidth="1"/>
    <col min="12314" max="12314" width="21.28515625" style="95" customWidth="1"/>
    <col min="12315" max="12315" width="20.85546875" style="95" customWidth="1"/>
    <col min="12316" max="12316" width="9.140625" style="95"/>
    <col min="12317" max="12317" width="15" style="95" customWidth="1"/>
    <col min="12318" max="12318" width="14.28515625" style="95" customWidth="1"/>
    <col min="12319" max="12319" width="15" style="95" customWidth="1"/>
    <col min="12320" max="12320" width="13" style="95" customWidth="1"/>
    <col min="12321" max="12321" width="11.7109375" style="95" customWidth="1"/>
    <col min="12322" max="12324" width="9.140625" style="95"/>
    <col min="12325" max="12325" width="10.28515625" style="95" customWidth="1"/>
    <col min="12326" max="12363" width="9.140625" style="95"/>
    <col min="12364" max="12364" width="54.42578125" style="95" customWidth="1"/>
    <col min="12365" max="12543" width="9.140625" style="95"/>
    <col min="12544" max="12544" width="23.85546875" style="95" customWidth="1"/>
    <col min="12545" max="12545" width="13.5703125" style="95" customWidth="1"/>
    <col min="12546" max="12546" width="8.42578125" style="95" customWidth="1"/>
    <col min="12547" max="12547" width="20.85546875" style="95" customWidth="1"/>
    <col min="12548" max="12548" width="16.42578125" style="95" customWidth="1"/>
    <col min="12549" max="12549" width="15" style="95" customWidth="1"/>
    <col min="12550" max="12550" width="9.140625" style="95"/>
    <col min="12551" max="12551" width="11.42578125" style="95" customWidth="1"/>
    <col min="12552" max="12552" width="9.140625" style="95"/>
    <col min="12553" max="12553" width="11.140625" style="95" customWidth="1"/>
    <col min="12554" max="12554" width="17.5703125" style="95" customWidth="1"/>
    <col min="12555" max="12555" width="12.85546875" style="95" customWidth="1"/>
    <col min="12556" max="12556" width="13.5703125" style="95" customWidth="1"/>
    <col min="12557" max="12557" width="16.85546875" style="95" customWidth="1"/>
    <col min="12558" max="12558" width="12.5703125" style="95" customWidth="1"/>
    <col min="12559" max="12559" width="10.42578125" style="95" customWidth="1"/>
    <col min="12560" max="12560" width="9.140625" style="95"/>
    <col min="12561" max="12561" width="12.42578125" style="95" customWidth="1"/>
    <col min="12562" max="12562" width="12.28515625" style="95" customWidth="1"/>
    <col min="12563" max="12565" width="9.140625" style="95"/>
    <col min="12566" max="12566" width="15" style="95" customWidth="1"/>
    <col min="12567" max="12567" width="9.140625" style="95"/>
    <col min="12568" max="12568" width="16.85546875" style="95" customWidth="1"/>
    <col min="12569" max="12569" width="19.7109375" style="95" customWidth="1"/>
    <col min="12570" max="12570" width="21.28515625" style="95" customWidth="1"/>
    <col min="12571" max="12571" width="20.85546875" style="95" customWidth="1"/>
    <col min="12572" max="12572" width="9.140625" style="95"/>
    <col min="12573" max="12573" width="15" style="95" customWidth="1"/>
    <col min="12574" max="12574" width="14.28515625" style="95" customWidth="1"/>
    <col min="12575" max="12575" width="15" style="95" customWidth="1"/>
    <col min="12576" max="12576" width="13" style="95" customWidth="1"/>
    <col min="12577" max="12577" width="11.7109375" style="95" customWidth="1"/>
    <col min="12578" max="12580" width="9.140625" style="95"/>
    <col min="12581" max="12581" width="10.28515625" style="95" customWidth="1"/>
    <col min="12582" max="12619" width="9.140625" style="95"/>
    <col min="12620" max="12620" width="54.42578125" style="95" customWidth="1"/>
    <col min="12621" max="12799" width="9.140625" style="95"/>
    <col min="12800" max="12800" width="23.85546875" style="95" customWidth="1"/>
    <col min="12801" max="12801" width="13.5703125" style="95" customWidth="1"/>
    <col min="12802" max="12802" width="8.42578125" style="95" customWidth="1"/>
    <col min="12803" max="12803" width="20.85546875" style="95" customWidth="1"/>
    <col min="12804" max="12804" width="16.42578125" style="95" customWidth="1"/>
    <col min="12805" max="12805" width="15" style="95" customWidth="1"/>
    <col min="12806" max="12806" width="9.140625" style="95"/>
    <col min="12807" max="12807" width="11.42578125" style="95" customWidth="1"/>
    <col min="12808" max="12808" width="9.140625" style="95"/>
    <col min="12809" max="12809" width="11.140625" style="95" customWidth="1"/>
    <col min="12810" max="12810" width="17.5703125" style="95" customWidth="1"/>
    <col min="12811" max="12811" width="12.85546875" style="95" customWidth="1"/>
    <col min="12812" max="12812" width="13.5703125" style="95" customWidth="1"/>
    <col min="12813" max="12813" width="16.85546875" style="95" customWidth="1"/>
    <col min="12814" max="12814" width="12.5703125" style="95" customWidth="1"/>
    <col min="12815" max="12815" width="10.42578125" style="95" customWidth="1"/>
    <col min="12816" max="12816" width="9.140625" style="95"/>
    <col min="12817" max="12817" width="12.42578125" style="95" customWidth="1"/>
    <col min="12818" max="12818" width="12.28515625" style="95" customWidth="1"/>
    <col min="12819" max="12821" width="9.140625" style="95"/>
    <col min="12822" max="12822" width="15" style="95" customWidth="1"/>
    <col min="12823" max="12823" width="9.140625" style="95"/>
    <col min="12824" max="12824" width="16.85546875" style="95" customWidth="1"/>
    <col min="12825" max="12825" width="19.7109375" style="95" customWidth="1"/>
    <col min="12826" max="12826" width="21.28515625" style="95" customWidth="1"/>
    <col min="12827" max="12827" width="20.85546875" style="95" customWidth="1"/>
    <col min="12828" max="12828" width="9.140625" style="95"/>
    <col min="12829" max="12829" width="15" style="95" customWidth="1"/>
    <col min="12830" max="12830" width="14.28515625" style="95" customWidth="1"/>
    <col min="12831" max="12831" width="15" style="95" customWidth="1"/>
    <col min="12832" max="12832" width="13" style="95" customWidth="1"/>
    <col min="12833" max="12833" width="11.7109375" style="95" customWidth="1"/>
    <col min="12834" max="12836" width="9.140625" style="95"/>
    <col min="12837" max="12837" width="10.28515625" style="95" customWidth="1"/>
    <col min="12838" max="12875" width="9.140625" style="95"/>
    <col min="12876" max="12876" width="54.42578125" style="95" customWidth="1"/>
    <col min="12877" max="13055" width="9.140625" style="95"/>
    <col min="13056" max="13056" width="23.85546875" style="95" customWidth="1"/>
    <col min="13057" max="13057" width="13.5703125" style="95" customWidth="1"/>
    <col min="13058" max="13058" width="8.42578125" style="95" customWidth="1"/>
    <col min="13059" max="13059" width="20.85546875" style="95" customWidth="1"/>
    <col min="13060" max="13060" width="16.42578125" style="95" customWidth="1"/>
    <col min="13061" max="13061" width="15" style="95" customWidth="1"/>
    <col min="13062" max="13062" width="9.140625" style="95"/>
    <col min="13063" max="13063" width="11.42578125" style="95" customWidth="1"/>
    <col min="13064" max="13064" width="9.140625" style="95"/>
    <col min="13065" max="13065" width="11.140625" style="95" customWidth="1"/>
    <col min="13066" max="13066" width="17.5703125" style="95" customWidth="1"/>
    <col min="13067" max="13067" width="12.85546875" style="95" customWidth="1"/>
    <col min="13068" max="13068" width="13.5703125" style="95" customWidth="1"/>
    <col min="13069" max="13069" width="16.85546875" style="95" customWidth="1"/>
    <col min="13070" max="13070" width="12.5703125" style="95" customWidth="1"/>
    <col min="13071" max="13071" width="10.42578125" style="95" customWidth="1"/>
    <col min="13072" max="13072" width="9.140625" style="95"/>
    <col min="13073" max="13073" width="12.42578125" style="95" customWidth="1"/>
    <col min="13074" max="13074" width="12.28515625" style="95" customWidth="1"/>
    <col min="13075" max="13077" width="9.140625" style="95"/>
    <col min="13078" max="13078" width="15" style="95" customWidth="1"/>
    <col min="13079" max="13079" width="9.140625" style="95"/>
    <col min="13080" max="13080" width="16.85546875" style="95" customWidth="1"/>
    <col min="13081" max="13081" width="19.7109375" style="95" customWidth="1"/>
    <col min="13082" max="13082" width="21.28515625" style="95" customWidth="1"/>
    <col min="13083" max="13083" width="20.85546875" style="95" customWidth="1"/>
    <col min="13084" max="13084" width="9.140625" style="95"/>
    <col min="13085" max="13085" width="15" style="95" customWidth="1"/>
    <col min="13086" max="13086" width="14.28515625" style="95" customWidth="1"/>
    <col min="13087" max="13087" width="15" style="95" customWidth="1"/>
    <col min="13088" max="13088" width="13" style="95" customWidth="1"/>
    <col min="13089" max="13089" width="11.7109375" style="95" customWidth="1"/>
    <col min="13090" max="13092" width="9.140625" style="95"/>
    <col min="13093" max="13093" width="10.28515625" style="95" customWidth="1"/>
    <col min="13094" max="13131" width="9.140625" style="95"/>
    <col min="13132" max="13132" width="54.42578125" style="95" customWidth="1"/>
    <col min="13133" max="13311" width="9.140625" style="95"/>
    <col min="13312" max="13312" width="23.85546875" style="95" customWidth="1"/>
    <col min="13313" max="13313" width="13.5703125" style="95" customWidth="1"/>
    <col min="13314" max="13314" width="8.42578125" style="95" customWidth="1"/>
    <col min="13315" max="13315" width="20.85546875" style="95" customWidth="1"/>
    <col min="13316" max="13316" width="16.42578125" style="95" customWidth="1"/>
    <col min="13317" max="13317" width="15" style="95" customWidth="1"/>
    <col min="13318" max="13318" width="9.140625" style="95"/>
    <col min="13319" max="13319" width="11.42578125" style="95" customWidth="1"/>
    <col min="13320" max="13320" width="9.140625" style="95"/>
    <col min="13321" max="13321" width="11.140625" style="95" customWidth="1"/>
    <col min="13322" max="13322" width="17.5703125" style="95" customWidth="1"/>
    <col min="13323" max="13323" width="12.85546875" style="95" customWidth="1"/>
    <col min="13324" max="13324" width="13.5703125" style="95" customWidth="1"/>
    <col min="13325" max="13325" width="16.85546875" style="95" customWidth="1"/>
    <col min="13326" max="13326" width="12.5703125" style="95" customWidth="1"/>
    <col min="13327" max="13327" width="10.42578125" style="95" customWidth="1"/>
    <col min="13328" max="13328" width="9.140625" style="95"/>
    <col min="13329" max="13329" width="12.42578125" style="95" customWidth="1"/>
    <col min="13330" max="13330" width="12.28515625" style="95" customWidth="1"/>
    <col min="13331" max="13333" width="9.140625" style="95"/>
    <col min="13334" max="13334" width="15" style="95" customWidth="1"/>
    <col min="13335" max="13335" width="9.140625" style="95"/>
    <col min="13336" max="13336" width="16.85546875" style="95" customWidth="1"/>
    <col min="13337" max="13337" width="19.7109375" style="95" customWidth="1"/>
    <col min="13338" max="13338" width="21.28515625" style="95" customWidth="1"/>
    <col min="13339" max="13339" width="20.85546875" style="95" customWidth="1"/>
    <col min="13340" max="13340" width="9.140625" style="95"/>
    <col min="13341" max="13341" width="15" style="95" customWidth="1"/>
    <col min="13342" max="13342" width="14.28515625" style="95" customWidth="1"/>
    <col min="13343" max="13343" width="15" style="95" customWidth="1"/>
    <col min="13344" max="13344" width="13" style="95" customWidth="1"/>
    <col min="13345" max="13345" width="11.7109375" style="95" customWidth="1"/>
    <col min="13346" max="13348" width="9.140625" style="95"/>
    <col min="13349" max="13349" width="10.28515625" style="95" customWidth="1"/>
    <col min="13350" max="13387" width="9.140625" style="95"/>
    <col min="13388" max="13388" width="54.42578125" style="95" customWidth="1"/>
    <col min="13389" max="13567" width="9.140625" style="95"/>
    <col min="13568" max="13568" width="23.85546875" style="95" customWidth="1"/>
    <col min="13569" max="13569" width="13.5703125" style="95" customWidth="1"/>
    <col min="13570" max="13570" width="8.42578125" style="95" customWidth="1"/>
    <col min="13571" max="13571" width="20.85546875" style="95" customWidth="1"/>
    <col min="13572" max="13572" width="16.42578125" style="95" customWidth="1"/>
    <col min="13573" max="13573" width="15" style="95" customWidth="1"/>
    <col min="13574" max="13574" width="9.140625" style="95"/>
    <col min="13575" max="13575" width="11.42578125" style="95" customWidth="1"/>
    <col min="13576" max="13576" width="9.140625" style="95"/>
    <col min="13577" max="13577" width="11.140625" style="95" customWidth="1"/>
    <col min="13578" max="13578" width="17.5703125" style="95" customWidth="1"/>
    <col min="13579" max="13579" width="12.85546875" style="95" customWidth="1"/>
    <col min="13580" max="13580" width="13.5703125" style="95" customWidth="1"/>
    <col min="13581" max="13581" width="16.85546875" style="95" customWidth="1"/>
    <col min="13582" max="13582" width="12.5703125" style="95" customWidth="1"/>
    <col min="13583" max="13583" width="10.42578125" style="95" customWidth="1"/>
    <col min="13584" max="13584" width="9.140625" style="95"/>
    <col min="13585" max="13585" width="12.42578125" style="95" customWidth="1"/>
    <col min="13586" max="13586" width="12.28515625" style="95" customWidth="1"/>
    <col min="13587" max="13589" width="9.140625" style="95"/>
    <col min="13590" max="13590" width="15" style="95" customWidth="1"/>
    <col min="13591" max="13591" width="9.140625" style="95"/>
    <col min="13592" max="13592" width="16.85546875" style="95" customWidth="1"/>
    <col min="13593" max="13593" width="19.7109375" style="95" customWidth="1"/>
    <col min="13594" max="13594" width="21.28515625" style="95" customWidth="1"/>
    <col min="13595" max="13595" width="20.85546875" style="95" customWidth="1"/>
    <col min="13596" max="13596" width="9.140625" style="95"/>
    <col min="13597" max="13597" width="15" style="95" customWidth="1"/>
    <col min="13598" max="13598" width="14.28515625" style="95" customWidth="1"/>
    <col min="13599" max="13599" width="15" style="95" customWidth="1"/>
    <col min="13600" max="13600" width="13" style="95" customWidth="1"/>
    <col min="13601" max="13601" width="11.7109375" style="95" customWidth="1"/>
    <col min="13602" max="13604" width="9.140625" style="95"/>
    <col min="13605" max="13605" width="10.28515625" style="95" customWidth="1"/>
    <col min="13606" max="13643" width="9.140625" style="95"/>
    <col min="13644" max="13644" width="54.42578125" style="95" customWidth="1"/>
    <col min="13645" max="13823" width="9.140625" style="95"/>
    <col min="13824" max="13824" width="23.85546875" style="95" customWidth="1"/>
    <col min="13825" max="13825" width="13.5703125" style="95" customWidth="1"/>
    <col min="13826" max="13826" width="8.42578125" style="95" customWidth="1"/>
    <col min="13827" max="13827" width="20.85546875" style="95" customWidth="1"/>
    <col min="13828" max="13828" width="16.42578125" style="95" customWidth="1"/>
    <col min="13829" max="13829" width="15" style="95" customWidth="1"/>
    <col min="13830" max="13830" width="9.140625" style="95"/>
    <col min="13831" max="13831" width="11.42578125" style="95" customWidth="1"/>
    <col min="13832" max="13832" width="9.140625" style="95"/>
    <col min="13833" max="13833" width="11.140625" style="95" customWidth="1"/>
    <col min="13834" max="13834" width="17.5703125" style="95" customWidth="1"/>
    <col min="13835" max="13835" width="12.85546875" style="95" customWidth="1"/>
    <col min="13836" max="13836" width="13.5703125" style="95" customWidth="1"/>
    <col min="13837" max="13837" width="16.85546875" style="95" customWidth="1"/>
    <col min="13838" max="13838" width="12.5703125" style="95" customWidth="1"/>
    <col min="13839" max="13839" width="10.42578125" style="95" customWidth="1"/>
    <col min="13840" max="13840" width="9.140625" style="95"/>
    <col min="13841" max="13841" width="12.42578125" style="95" customWidth="1"/>
    <col min="13842" max="13842" width="12.28515625" style="95" customWidth="1"/>
    <col min="13843" max="13845" width="9.140625" style="95"/>
    <col min="13846" max="13846" width="15" style="95" customWidth="1"/>
    <col min="13847" max="13847" width="9.140625" style="95"/>
    <col min="13848" max="13848" width="16.85546875" style="95" customWidth="1"/>
    <col min="13849" max="13849" width="19.7109375" style="95" customWidth="1"/>
    <col min="13850" max="13850" width="21.28515625" style="95" customWidth="1"/>
    <col min="13851" max="13851" width="20.85546875" style="95" customWidth="1"/>
    <col min="13852" max="13852" width="9.140625" style="95"/>
    <col min="13853" max="13853" width="15" style="95" customWidth="1"/>
    <col min="13854" max="13854" width="14.28515625" style="95" customWidth="1"/>
    <col min="13855" max="13855" width="15" style="95" customWidth="1"/>
    <col min="13856" max="13856" width="13" style="95" customWidth="1"/>
    <col min="13857" max="13857" width="11.7109375" style="95" customWidth="1"/>
    <col min="13858" max="13860" width="9.140625" style="95"/>
    <col min="13861" max="13861" width="10.28515625" style="95" customWidth="1"/>
    <col min="13862" max="13899" width="9.140625" style="95"/>
    <col min="13900" max="13900" width="54.42578125" style="95" customWidth="1"/>
    <col min="13901" max="14079" width="9.140625" style="95"/>
    <col min="14080" max="14080" width="23.85546875" style="95" customWidth="1"/>
    <col min="14081" max="14081" width="13.5703125" style="95" customWidth="1"/>
    <col min="14082" max="14082" width="8.42578125" style="95" customWidth="1"/>
    <col min="14083" max="14083" width="20.85546875" style="95" customWidth="1"/>
    <col min="14084" max="14084" width="16.42578125" style="95" customWidth="1"/>
    <col min="14085" max="14085" width="15" style="95" customWidth="1"/>
    <col min="14086" max="14086" width="9.140625" style="95"/>
    <col min="14087" max="14087" width="11.42578125" style="95" customWidth="1"/>
    <col min="14088" max="14088" width="9.140625" style="95"/>
    <col min="14089" max="14089" width="11.140625" style="95" customWidth="1"/>
    <col min="14090" max="14090" width="17.5703125" style="95" customWidth="1"/>
    <col min="14091" max="14091" width="12.85546875" style="95" customWidth="1"/>
    <col min="14092" max="14092" width="13.5703125" style="95" customWidth="1"/>
    <col min="14093" max="14093" width="16.85546875" style="95" customWidth="1"/>
    <col min="14094" max="14094" width="12.5703125" style="95" customWidth="1"/>
    <col min="14095" max="14095" width="10.42578125" style="95" customWidth="1"/>
    <col min="14096" max="14096" width="9.140625" style="95"/>
    <col min="14097" max="14097" width="12.42578125" style="95" customWidth="1"/>
    <col min="14098" max="14098" width="12.28515625" style="95" customWidth="1"/>
    <col min="14099" max="14101" width="9.140625" style="95"/>
    <col min="14102" max="14102" width="15" style="95" customWidth="1"/>
    <col min="14103" max="14103" width="9.140625" style="95"/>
    <col min="14104" max="14104" width="16.85546875" style="95" customWidth="1"/>
    <col min="14105" max="14105" width="19.7109375" style="95" customWidth="1"/>
    <col min="14106" max="14106" width="21.28515625" style="95" customWidth="1"/>
    <col min="14107" max="14107" width="20.85546875" style="95" customWidth="1"/>
    <col min="14108" max="14108" width="9.140625" style="95"/>
    <col min="14109" max="14109" width="15" style="95" customWidth="1"/>
    <col min="14110" max="14110" width="14.28515625" style="95" customWidth="1"/>
    <col min="14111" max="14111" width="15" style="95" customWidth="1"/>
    <col min="14112" max="14112" width="13" style="95" customWidth="1"/>
    <col min="14113" max="14113" width="11.7109375" style="95" customWidth="1"/>
    <col min="14114" max="14116" width="9.140625" style="95"/>
    <col min="14117" max="14117" width="10.28515625" style="95" customWidth="1"/>
    <col min="14118" max="14155" width="9.140625" style="95"/>
    <col min="14156" max="14156" width="54.42578125" style="95" customWidth="1"/>
    <col min="14157" max="14335" width="9.140625" style="95"/>
    <col min="14336" max="14336" width="23.85546875" style="95" customWidth="1"/>
    <col min="14337" max="14337" width="13.5703125" style="95" customWidth="1"/>
    <col min="14338" max="14338" width="8.42578125" style="95" customWidth="1"/>
    <col min="14339" max="14339" width="20.85546875" style="95" customWidth="1"/>
    <col min="14340" max="14340" width="16.42578125" style="95" customWidth="1"/>
    <col min="14341" max="14341" width="15" style="95" customWidth="1"/>
    <col min="14342" max="14342" width="9.140625" style="95"/>
    <col min="14343" max="14343" width="11.42578125" style="95" customWidth="1"/>
    <col min="14344" max="14344" width="9.140625" style="95"/>
    <col min="14345" max="14345" width="11.140625" style="95" customWidth="1"/>
    <col min="14346" max="14346" width="17.5703125" style="95" customWidth="1"/>
    <col min="14347" max="14347" width="12.85546875" style="95" customWidth="1"/>
    <col min="14348" max="14348" width="13.5703125" style="95" customWidth="1"/>
    <col min="14349" max="14349" width="16.85546875" style="95" customWidth="1"/>
    <col min="14350" max="14350" width="12.5703125" style="95" customWidth="1"/>
    <col min="14351" max="14351" width="10.42578125" style="95" customWidth="1"/>
    <col min="14352" max="14352" width="9.140625" style="95"/>
    <col min="14353" max="14353" width="12.42578125" style="95" customWidth="1"/>
    <col min="14354" max="14354" width="12.28515625" style="95" customWidth="1"/>
    <col min="14355" max="14357" width="9.140625" style="95"/>
    <col min="14358" max="14358" width="15" style="95" customWidth="1"/>
    <col min="14359" max="14359" width="9.140625" style="95"/>
    <col min="14360" max="14360" width="16.85546875" style="95" customWidth="1"/>
    <col min="14361" max="14361" width="19.7109375" style="95" customWidth="1"/>
    <col min="14362" max="14362" width="21.28515625" style="95" customWidth="1"/>
    <col min="14363" max="14363" width="20.85546875" style="95" customWidth="1"/>
    <col min="14364" max="14364" width="9.140625" style="95"/>
    <col min="14365" max="14365" width="15" style="95" customWidth="1"/>
    <col min="14366" max="14366" width="14.28515625" style="95" customWidth="1"/>
    <col min="14367" max="14367" width="15" style="95" customWidth="1"/>
    <col min="14368" max="14368" width="13" style="95" customWidth="1"/>
    <col min="14369" max="14369" width="11.7109375" style="95" customWidth="1"/>
    <col min="14370" max="14372" width="9.140625" style="95"/>
    <col min="14373" max="14373" width="10.28515625" style="95" customWidth="1"/>
    <col min="14374" max="14411" width="9.140625" style="95"/>
    <col min="14412" max="14412" width="54.42578125" style="95" customWidth="1"/>
    <col min="14413" max="14591" width="9.140625" style="95"/>
    <col min="14592" max="14592" width="23.85546875" style="95" customWidth="1"/>
    <col min="14593" max="14593" width="13.5703125" style="95" customWidth="1"/>
    <col min="14594" max="14594" width="8.42578125" style="95" customWidth="1"/>
    <col min="14595" max="14595" width="20.85546875" style="95" customWidth="1"/>
    <col min="14596" max="14596" width="16.42578125" style="95" customWidth="1"/>
    <col min="14597" max="14597" width="15" style="95" customWidth="1"/>
    <col min="14598" max="14598" width="9.140625" style="95"/>
    <col min="14599" max="14599" width="11.42578125" style="95" customWidth="1"/>
    <col min="14600" max="14600" width="9.140625" style="95"/>
    <col min="14601" max="14601" width="11.140625" style="95" customWidth="1"/>
    <col min="14602" max="14602" width="17.5703125" style="95" customWidth="1"/>
    <col min="14603" max="14603" width="12.85546875" style="95" customWidth="1"/>
    <col min="14604" max="14604" width="13.5703125" style="95" customWidth="1"/>
    <col min="14605" max="14605" width="16.85546875" style="95" customWidth="1"/>
    <col min="14606" max="14606" width="12.5703125" style="95" customWidth="1"/>
    <col min="14607" max="14607" width="10.42578125" style="95" customWidth="1"/>
    <col min="14608" max="14608" width="9.140625" style="95"/>
    <col min="14609" max="14609" width="12.42578125" style="95" customWidth="1"/>
    <col min="14610" max="14610" width="12.28515625" style="95" customWidth="1"/>
    <col min="14611" max="14613" width="9.140625" style="95"/>
    <col min="14614" max="14614" width="15" style="95" customWidth="1"/>
    <col min="14615" max="14615" width="9.140625" style="95"/>
    <col min="14616" max="14616" width="16.85546875" style="95" customWidth="1"/>
    <col min="14617" max="14617" width="19.7109375" style="95" customWidth="1"/>
    <col min="14618" max="14618" width="21.28515625" style="95" customWidth="1"/>
    <col min="14619" max="14619" width="20.85546875" style="95" customWidth="1"/>
    <col min="14620" max="14620" width="9.140625" style="95"/>
    <col min="14621" max="14621" width="15" style="95" customWidth="1"/>
    <col min="14622" max="14622" width="14.28515625" style="95" customWidth="1"/>
    <col min="14623" max="14623" width="15" style="95" customWidth="1"/>
    <col min="14624" max="14624" width="13" style="95" customWidth="1"/>
    <col min="14625" max="14625" width="11.7109375" style="95" customWidth="1"/>
    <col min="14626" max="14628" width="9.140625" style="95"/>
    <col min="14629" max="14629" width="10.28515625" style="95" customWidth="1"/>
    <col min="14630" max="14667" width="9.140625" style="95"/>
    <col min="14668" max="14668" width="54.42578125" style="95" customWidth="1"/>
    <col min="14669" max="14847" width="9.140625" style="95"/>
    <col min="14848" max="14848" width="23.85546875" style="95" customWidth="1"/>
    <col min="14849" max="14849" width="13.5703125" style="95" customWidth="1"/>
    <col min="14850" max="14850" width="8.42578125" style="95" customWidth="1"/>
    <col min="14851" max="14851" width="20.85546875" style="95" customWidth="1"/>
    <col min="14852" max="14852" width="16.42578125" style="95" customWidth="1"/>
    <col min="14853" max="14853" width="15" style="95" customWidth="1"/>
    <col min="14854" max="14854" width="9.140625" style="95"/>
    <col min="14855" max="14855" width="11.42578125" style="95" customWidth="1"/>
    <col min="14856" max="14856" width="9.140625" style="95"/>
    <col min="14857" max="14857" width="11.140625" style="95" customWidth="1"/>
    <col min="14858" max="14858" width="17.5703125" style="95" customWidth="1"/>
    <col min="14859" max="14859" width="12.85546875" style="95" customWidth="1"/>
    <col min="14860" max="14860" width="13.5703125" style="95" customWidth="1"/>
    <col min="14861" max="14861" width="16.85546875" style="95" customWidth="1"/>
    <col min="14862" max="14862" width="12.5703125" style="95" customWidth="1"/>
    <col min="14863" max="14863" width="10.42578125" style="95" customWidth="1"/>
    <col min="14864" max="14864" width="9.140625" style="95"/>
    <col min="14865" max="14865" width="12.42578125" style="95" customWidth="1"/>
    <col min="14866" max="14866" width="12.28515625" style="95" customWidth="1"/>
    <col min="14867" max="14869" width="9.140625" style="95"/>
    <col min="14870" max="14870" width="15" style="95" customWidth="1"/>
    <col min="14871" max="14871" width="9.140625" style="95"/>
    <col min="14872" max="14872" width="16.85546875" style="95" customWidth="1"/>
    <col min="14873" max="14873" width="19.7109375" style="95" customWidth="1"/>
    <col min="14874" max="14874" width="21.28515625" style="95" customWidth="1"/>
    <col min="14875" max="14875" width="20.85546875" style="95" customWidth="1"/>
    <col min="14876" max="14876" width="9.140625" style="95"/>
    <col min="14877" max="14877" width="15" style="95" customWidth="1"/>
    <col min="14878" max="14878" width="14.28515625" style="95" customWidth="1"/>
    <col min="14879" max="14879" width="15" style="95" customWidth="1"/>
    <col min="14880" max="14880" width="13" style="95" customWidth="1"/>
    <col min="14881" max="14881" width="11.7109375" style="95" customWidth="1"/>
    <col min="14882" max="14884" width="9.140625" style="95"/>
    <col min="14885" max="14885" width="10.28515625" style="95" customWidth="1"/>
    <col min="14886" max="14923" width="9.140625" style="95"/>
    <col min="14924" max="14924" width="54.42578125" style="95" customWidth="1"/>
    <col min="14925" max="15103" width="9.140625" style="95"/>
    <col min="15104" max="15104" width="23.85546875" style="95" customWidth="1"/>
    <col min="15105" max="15105" width="13.5703125" style="95" customWidth="1"/>
    <col min="15106" max="15106" width="8.42578125" style="95" customWidth="1"/>
    <col min="15107" max="15107" width="20.85546875" style="95" customWidth="1"/>
    <col min="15108" max="15108" width="16.42578125" style="95" customWidth="1"/>
    <col min="15109" max="15109" width="15" style="95" customWidth="1"/>
    <col min="15110" max="15110" width="9.140625" style="95"/>
    <col min="15111" max="15111" width="11.42578125" style="95" customWidth="1"/>
    <col min="15112" max="15112" width="9.140625" style="95"/>
    <col min="15113" max="15113" width="11.140625" style="95" customWidth="1"/>
    <col min="15114" max="15114" width="17.5703125" style="95" customWidth="1"/>
    <col min="15115" max="15115" width="12.85546875" style="95" customWidth="1"/>
    <col min="15116" max="15116" width="13.5703125" style="95" customWidth="1"/>
    <col min="15117" max="15117" width="16.85546875" style="95" customWidth="1"/>
    <col min="15118" max="15118" width="12.5703125" style="95" customWidth="1"/>
    <col min="15119" max="15119" width="10.42578125" style="95" customWidth="1"/>
    <col min="15120" max="15120" width="9.140625" style="95"/>
    <col min="15121" max="15121" width="12.42578125" style="95" customWidth="1"/>
    <col min="15122" max="15122" width="12.28515625" style="95" customWidth="1"/>
    <col min="15123" max="15125" width="9.140625" style="95"/>
    <col min="15126" max="15126" width="15" style="95" customWidth="1"/>
    <col min="15127" max="15127" width="9.140625" style="95"/>
    <col min="15128" max="15128" width="16.85546875" style="95" customWidth="1"/>
    <col min="15129" max="15129" width="19.7109375" style="95" customWidth="1"/>
    <col min="15130" max="15130" width="21.28515625" style="95" customWidth="1"/>
    <col min="15131" max="15131" width="20.85546875" style="95" customWidth="1"/>
    <col min="15132" max="15132" width="9.140625" style="95"/>
    <col min="15133" max="15133" width="15" style="95" customWidth="1"/>
    <col min="15134" max="15134" width="14.28515625" style="95" customWidth="1"/>
    <col min="15135" max="15135" width="15" style="95" customWidth="1"/>
    <col min="15136" max="15136" width="13" style="95" customWidth="1"/>
    <col min="15137" max="15137" width="11.7109375" style="95" customWidth="1"/>
    <col min="15138" max="15140" width="9.140625" style="95"/>
    <col min="15141" max="15141" width="10.28515625" style="95" customWidth="1"/>
    <col min="15142" max="15179" width="9.140625" style="95"/>
    <col min="15180" max="15180" width="54.42578125" style="95" customWidth="1"/>
    <col min="15181" max="15359" width="9.140625" style="95"/>
    <col min="15360" max="15360" width="23.85546875" style="95" customWidth="1"/>
    <col min="15361" max="15361" width="13.5703125" style="95" customWidth="1"/>
    <col min="15362" max="15362" width="8.42578125" style="95" customWidth="1"/>
    <col min="15363" max="15363" width="20.85546875" style="95" customWidth="1"/>
    <col min="15364" max="15364" width="16.42578125" style="95" customWidth="1"/>
    <col min="15365" max="15365" width="15" style="95" customWidth="1"/>
    <col min="15366" max="15366" width="9.140625" style="95"/>
    <col min="15367" max="15367" width="11.42578125" style="95" customWidth="1"/>
    <col min="15368" max="15368" width="9.140625" style="95"/>
    <col min="15369" max="15369" width="11.140625" style="95" customWidth="1"/>
    <col min="15370" max="15370" width="17.5703125" style="95" customWidth="1"/>
    <col min="15371" max="15371" width="12.85546875" style="95" customWidth="1"/>
    <col min="15372" max="15372" width="13.5703125" style="95" customWidth="1"/>
    <col min="15373" max="15373" width="16.85546875" style="95" customWidth="1"/>
    <col min="15374" max="15374" width="12.5703125" style="95" customWidth="1"/>
    <col min="15375" max="15375" width="10.42578125" style="95" customWidth="1"/>
    <col min="15376" max="15376" width="9.140625" style="95"/>
    <col min="15377" max="15377" width="12.42578125" style="95" customWidth="1"/>
    <col min="15378" max="15378" width="12.28515625" style="95" customWidth="1"/>
    <col min="15379" max="15381" width="9.140625" style="95"/>
    <col min="15382" max="15382" width="15" style="95" customWidth="1"/>
    <col min="15383" max="15383" width="9.140625" style="95"/>
    <col min="15384" max="15384" width="16.85546875" style="95" customWidth="1"/>
    <col min="15385" max="15385" width="19.7109375" style="95" customWidth="1"/>
    <col min="15386" max="15386" width="21.28515625" style="95" customWidth="1"/>
    <col min="15387" max="15387" width="20.85546875" style="95" customWidth="1"/>
    <col min="15388" max="15388" width="9.140625" style="95"/>
    <col min="15389" max="15389" width="15" style="95" customWidth="1"/>
    <col min="15390" max="15390" width="14.28515625" style="95" customWidth="1"/>
    <col min="15391" max="15391" width="15" style="95" customWidth="1"/>
    <col min="15392" max="15392" width="13" style="95" customWidth="1"/>
    <col min="15393" max="15393" width="11.7109375" style="95" customWidth="1"/>
    <col min="15394" max="15396" width="9.140625" style="95"/>
    <col min="15397" max="15397" width="10.28515625" style="95" customWidth="1"/>
    <col min="15398" max="15435" width="9.140625" style="95"/>
    <col min="15436" max="15436" width="54.42578125" style="95" customWidth="1"/>
    <col min="15437" max="15615" width="9.140625" style="95"/>
    <col min="15616" max="15616" width="23.85546875" style="95" customWidth="1"/>
    <col min="15617" max="15617" width="13.5703125" style="95" customWidth="1"/>
    <col min="15618" max="15618" width="8.42578125" style="95" customWidth="1"/>
    <col min="15619" max="15619" width="20.85546875" style="95" customWidth="1"/>
    <col min="15620" max="15620" width="16.42578125" style="95" customWidth="1"/>
    <col min="15621" max="15621" width="15" style="95" customWidth="1"/>
    <col min="15622" max="15622" width="9.140625" style="95"/>
    <col min="15623" max="15623" width="11.42578125" style="95" customWidth="1"/>
    <col min="15624" max="15624" width="9.140625" style="95"/>
    <col min="15625" max="15625" width="11.140625" style="95" customWidth="1"/>
    <col min="15626" max="15626" width="17.5703125" style="95" customWidth="1"/>
    <col min="15627" max="15627" width="12.85546875" style="95" customWidth="1"/>
    <col min="15628" max="15628" width="13.5703125" style="95" customWidth="1"/>
    <col min="15629" max="15629" width="16.85546875" style="95" customWidth="1"/>
    <col min="15630" max="15630" width="12.5703125" style="95" customWidth="1"/>
    <col min="15631" max="15631" width="10.42578125" style="95" customWidth="1"/>
    <col min="15632" max="15632" width="9.140625" style="95"/>
    <col min="15633" max="15633" width="12.42578125" style="95" customWidth="1"/>
    <col min="15634" max="15634" width="12.28515625" style="95" customWidth="1"/>
    <col min="15635" max="15637" width="9.140625" style="95"/>
    <col min="15638" max="15638" width="15" style="95" customWidth="1"/>
    <col min="15639" max="15639" width="9.140625" style="95"/>
    <col min="15640" max="15640" width="16.85546875" style="95" customWidth="1"/>
    <col min="15641" max="15641" width="19.7109375" style="95" customWidth="1"/>
    <col min="15642" max="15642" width="21.28515625" style="95" customWidth="1"/>
    <col min="15643" max="15643" width="20.85546875" style="95" customWidth="1"/>
    <col min="15644" max="15644" width="9.140625" style="95"/>
    <col min="15645" max="15645" width="15" style="95" customWidth="1"/>
    <col min="15646" max="15646" width="14.28515625" style="95" customWidth="1"/>
    <col min="15647" max="15647" width="15" style="95" customWidth="1"/>
    <col min="15648" max="15648" width="13" style="95" customWidth="1"/>
    <col min="15649" max="15649" width="11.7109375" style="95" customWidth="1"/>
    <col min="15650" max="15652" width="9.140625" style="95"/>
    <col min="15653" max="15653" width="10.28515625" style="95" customWidth="1"/>
    <col min="15654" max="15691" width="9.140625" style="95"/>
    <col min="15692" max="15692" width="54.42578125" style="95" customWidth="1"/>
    <col min="15693" max="15871" width="9.140625" style="95"/>
    <col min="15872" max="15872" width="23.85546875" style="95" customWidth="1"/>
    <col min="15873" max="15873" width="13.5703125" style="95" customWidth="1"/>
    <col min="15874" max="15874" width="8.42578125" style="95" customWidth="1"/>
    <col min="15875" max="15875" width="20.85546875" style="95" customWidth="1"/>
    <col min="15876" max="15876" width="16.42578125" style="95" customWidth="1"/>
    <col min="15877" max="15877" width="15" style="95" customWidth="1"/>
    <col min="15878" max="15878" width="9.140625" style="95"/>
    <col min="15879" max="15879" width="11.42578125" style="95" customWidth="1"/>
    <col min="15880" max="15880" width="9.140625" style="95"/>
    <col min="15881" max="15881" width="11.140625" style="95" customWidth="1"/>
    <col min="15882" max="15882" width="17.5703125" style="95" customWidth="1"/>
    <col min="15883" max="15883" width="12.85546875" style="95" customWidth="1"/>
    <col min="15884" max="15884" width="13.5703125" style="95" customWidth="1"/>
    <col min="15885" max="15885" width="16.85546875" style="95" customWidth="1"/>
    <col min="15886" max="15886" width="12.5703125" style="95" customWidth="1"/>
    <col min="15887" max="15887" width="10.42578125" style="95" customWidth="1"/>
    <col min="15888" max="15888" width="9.140625" style="95"/>
    <col min="15889" max="15889" width="12.42578125" style="95" customWidth="1"/>
    <col min="15890" max="15890" width="12.28515625" style="95" customWidth="1"/>
    <col min="15891" max="15893" width="9.140625" style="95"/>
    <col min="15894" max="15894" width="15" style="95" customWidth="1"/>
    <col min="15895" max="15895" width="9.140625" style="95"/>
    <col min="15896" max="15896" width="16.85546875" style="95" customWidth="1"/>
    <col min="15897" max="15897" width="19.7109375" style="95" customWidth="1"/>
    <col min="15898" max="15898" width="21.28515625" style="95" customWidth="1"/>
    <col min="15899" max="15899" width="20.85546875" style="95" customWidth="1"/>
    <col min="15900" max="15900" width="9.140625" style="95"/>
    <col min="15901" max="15901" width="15" style="95" customWidth="1"/>
    <col min="15902" max="15902" width="14.28515625" style="95" customWidth="1"/>
    <col min="15903" max="15903" width="15" style="95" customWidth="1"/>
    <col min="15904" max="15904" width="13" style="95" customWidth="1"/>
    <col min="15905" max="15905" width="11.7109375" style="95" customWidth="1"/>
    <col min="15906" max="15908" width="9.140625" style="95"/>
    <col min="15909" max="15909" width="10.28515625" style="95" customWidth="1"/>
    <col min="15910" max="15947" width="9.140625" style="95"/>
    <col min="15948" max="15948" width="54.42578125" style="95" customWidth="1"/>
    <col min="15949" max="16127" width="9.140625" style="95"/>
    <col min="16128" max="16128" width="23.85546875" style="95" customWidth="1"/>
    <col min="16129" max="16129" width="13.5703125" style="95" customWidth="1"/>
    <col min="16130" max="16130" width="8.42578125" style="95" customWidth="1"/>
    <col min="16131" max="16131" width="20.85546875" style="95" customWidth="1"/>
    <col min="16132" max="16132" width="16.42578125" style="95" customWidth="1"/>
    <col min="16133" max="16133" width="15" style="95" customWidth="1"/>
    <col min="16134" max="16134" width="9.140625" style="95"/>
    <col min="16135" max="16135" width="11.42578125" style="95" customWidth="1"/>
    <col min="16136" max="16136" width="9.140625" style="95"/>
    <col min="16137" max="16137" width="11.140625" style="95" customWidth="1"/>
    <col min="16138" max="16138" width="17.5703125" style="95" customWidth="1"/>
    <col min="16139" max="16139" width="12.85546875" style="95" customWidth="1"/>
    <col min="16140" max="16140" width="13.5703125" style="95" customWidth="1"/>
    <col min="16141" max="16141" width="16.85546875" style="95" customWidth="1"/>
    <col min="16142" max="16142" width="12.5703125" style="95" customWidth="1"/>
    <col min="16143" max="16143" width="10.42578125" style="95" customWidth="1"/>
    <col min="16144" max="16144" width="9.140625" style="95"/>
    <col min="16145" max="16145" width="12.42578125" style="95" customWidth="1"/>
    <col min="16146" max="16146" width="12.28515625" style="95" customWidth="1"/>
    <col min="16147" max="16149" width="9.140625" style="95"/>
    <col min="16150" max="16150" width="15" style="95" customWidth="1"/>
    <col min="16151" max="16151" width="9.140625" style="95"/>
    <col min="16152" max="16152" width="16.85546875" style="95" customWidth="1"/>
    <col min="16153" max="16153" width="19.7109375" style="95" customWidth="1"/>
    <col min="16154" max="16154" width="21.28515625" style="95" customWidth="1"/>
    <col min="16155" max="16155" width="20.85546875" style="95" customWidth="1"/>
    <col min="16156" max="16156" width="9.140625" style="95"/>
    <col min="16157" max="16157" width="15" style="95" customWidth="1"/>
    <col min="16158" max="16158" width="14.28515625" style="95" customWidth="1"/>
    <col min="16159" max="16159" width="15" style="95" customWidth="1"/>
    <col min="16160" max="16160" width="13" style="95" customWidth="1"/>
    <col min="16161" max="16161" width="11.7109375" style="95" customWidth="1"/>
    <col min="16162" max="16164" width="9.140625" style="95"/>
    <col min="16165" max="16165" width="10.28515625" style="95" customWidth="1"/>
    <col min="16166" max="16203" width="9.140625" style="95"/>
    <col min="16204" max="16204" width="54.42578125" style="95" customWidth="1"/>
    <col min="16205" max="16384" width="9.140625" style="95"/>
  </cols>
  <sheetData>
    <row r="1" spans="1:76" x14ac:dyDescent="0.25">
      <c r="A1" s="102"/>
      <c r="B1" s="102"/>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34"/>
      <c r="AG1" s="34"/>
      <c r="AH1" s="34"/>
      <c r="AI1" s="34"/>
      <c r="AJ1" s="34"/>
      <c r="AK1" s="34"/>
      <c r="AL1" s="34"/>
      <c r="AM1" s="34"/>
      <c r="AN1" s="34"/>
      <c r="AO1" s="34"/>
      <c r="AP1" s="34"/>
      <c r="AQ1" s="34"/>
      <c r="AR1" s="34"/>
      <c r="AS1" s="34"/>
      <c r="AT1" s="34"/>
      <c r="AU1" s="34"/>
      <c r="AV1" s="34"/>
      <c r="AW1" s="34"/>
      <c r="AX1" s="34"/>
      <c r="AY1" s="34"/>
      <c r="AZ1" s="34"/>
      <c r="BA1" s="95"/>
      <c r="BB1" s="95"/>
      <c r="BC1" s="95"/>
      <c r="BD1" s="95"/>
      <c r="BE1" s="95"/>
      <c r="BF1" s="95"/>
      <c r="BG1" s="95"/>
      <c r="BH1" s="95"/>
      <c r="BI1" s="95"/>
      <c r="BJ1" s="95"/>
      <c r="BK1" s="95"/>
      <c r="BL1" s="95"/>
      <c r="BM1" s="95"/>
      <c r="BN1" s="95"/>
      <c r="BO1" s="95"/>
      <c r="BP1" s="95"/>
      <c r="BQ1" s="95"/>
      <c r="BR1" s="95"/>
      <c r="BS1" s="95"/>
      <c r="BT1" s="95"/>
      <c r="BU1" s="95"/>
      <c r="BV1" s="95"/>
      <c r="BW1" s="95"/>
    </row>
    <row r="2" spans="1:76" x14ac:dyDescent="0.25">
      <c r="A2" s="102"/>
      <c r="B2" s="102"/>
      <c r="C2" s="123"/>
      <c r="D2" s="123"/>
      <c r="E2" s="123" t="s">
        <v>1469</v>
      </c>
      <c r="F2" s="123"/>
      <c r="G2" s="123"/>
      <c r="H2" s="123"/>
      <c r="I2" s="123"/>
      <c r="J2" s="123"/>
      <c r="K2" s="123"/>
      <c r="L2" s="123"/>
      <c r="M2" s="123"/>
      <c r="N2" s="123"/>
      <c r="O2" s="123"/>
      <c r="P2" s="123"/>
      <c r="Q2" s="123"/>
      <c r="R2" s="123"/>
      <c r="S2" s="102"/>
      <c r="T2" s="102"/>
      <c r="U2" s="102"/>
      <c r="V2" s="102"/>
      <c r="W2" s="102"/>
      <c r="X2" s="102"/>
      <c r="Y2" s="123"/>
      <c r="Z2" s="123"/>
      <c r="AA2" s="123"/>
      <c r="AB2" s="123"/>
      <c r="AC2" s="123"/>
      <c r="AD2" s="123"/>
      <c r="AE2" s="123"/>
      <c r="AF2" s="34"/>
      <c r="AG2" s="34"/>
      <c r="AH2" s="34"/>
      <c r="AI2" s="34"/>
      <c r="AJ2" s="34"/>
      <c r="AK2" s="34"/>
      <c r="AL2" s="34"/>
      <c r="AM2" s="34"/>
      <c r="AN2" s="34"/>
      <c r="AO2" s="34"/>
      <c r="AP2" s="34"/>
      <c r="AQ2" s="34"/>
      <c r="AR2" s="34"/>
      <c r="AS2" s="34"/>
      <c r="AT2" s="34"/>
      <c r="AU2" s="34"/>
      <c r="AV2" s="34"/>
      <c r="AW2" s="34"/>
      <c r="AX2" s="34"/>
      <c r="AY2" s="34"/>
      <c r="AZ2" s="34"/>
      <c r="BA2" s="95"/>
      <c r="BB2" s="95"/>
      <c r="BC2" s="95"/>
      <c r="BD2" s="95"/>
      <c r="BE2" s="95"/>
      <c r="BF2" s="95"/>
      <c r="BG2" s="95"/>
      <c r="BH2" s="95"/>
      <c r="BI2" s="95"/>
      <c r="BJ2" s="95"/>
      <c r="BK2" s="95"/>
      <c r="BL2" s="95"/>
      <c r="BM2" s="95"/>
      <c r="BN2" s="95"/>
      <c r="BO2" s="95"/>
      <c r="BP2" s="95"/>
      <c r="BQ2" s="95"/>
      <c r="BR2" s="95"/>
      <c r="BS2" s="95"/>
      <c r="BT2" s="95"/>
      <c r="BU2" s="95"/>
      <c r="BV2" s="95"/>
      <c r="BW2" s="95"/>
    </row>
    <row r="3" spans="1:76" x14ac:dyDescent="0.25">
      <c r="A3" s="102"/>
      <c r="B3" s="102"/>
      <c r="C3" s="102"/>
      <c r="D3" s="123"/>
      <c r="E3" s="123"/>
      <c r="F3" s="123"/>
      <c r="G3" s="123"/>
      <c r="H3" s="123" t="s">
        <v>1729</v>
      </c>
      <c r="I3" s="123"/>
      <c r="J3" s="123"/>
      <c r="K3" s="123"/>
      <c r="L3" s="123"/>
      <c r="M3" s="123"/>
      <c r="N3" s="123"/>
      <c r="O3" s="123"/>
      <c r="P3" s="123"/>
      <c r="Q3" s="123"/>
      <c r="R3" s="123"/>
      <c r="S3" s="123"/>
      <c r="T3" s="123"/>
      <c r="U3" s="123"/>
      <c r="V3" s="123"/>
      <c r="W3" s="123"/>
      <c r="X3" s="123"/>
      <c r="Y3" s="123"/>
      <c r="Z3" s="123"/>
      <c r="AA3" s="123"/>
      <c r="AB3" s="123"/>
      <c r="AC3" s="123"/>
      <c r="AD3" s="123"/>
      <c r="AE3" s="123"/>
      <c r="AF3" s="34"/>
      <c r="AG3" s="34"/>
      <c r="AH3" s="34"/>
      <c r="AI3" s="34"/>
      <c r="AJ3" s="34"/>
      <c r="AK3" s="34"/>
      <c r="AL3" s="34"/>
      <c r="AM3" s="34"/>
      <c r="AN3" s="34"/>
      <c r="AO3" s="34"/>
      <c r="AP3" s="34"/>
      <c r="AQ3" s="34"/>
      <c r="AR3" s="34"/>
      <c r="AS3" s="34"/>
      <c r="AT3" s="34"/>
      <c r="AU3" s="34"/>
      <c r="AV3" s="34"/>
      <c r="AW3" s="34"/>
      <c r="AX3" s="34"/>
      <c r="AY3" s="34"/>
      <c r="AZ3" s="34"/>
      <c r="BA3" s="95"/>
      <c r="BB3" s="95"/>
      <c r="BC3" s="95"/>
      <c r="BD3" s="95"/>
      <c r="BE3" s="95"/>
      <c r="BF3" s="95"/>
      <c r="BG3" s="95"/>
      <c r="BH3" s="95"/>
      <c r="BI3" s="95"/>
      <c r="BJ3" s="95"/>
      <c r="BK3" s="95"/>
      <c r="BL3" s="95"/>
      <c r="BM3" s="95"/>
      <c r="BN3" s="95"/>
      <c r="BO3" s="95"/>
      <c r="BP3" s="95"/>
      <c r="BQ3" s="95"/>
      <c r="BR3" s="95"/>
      <c r="BS3" s="95"/>
      <c r="BT3" s="95"/>
      <c r="BU3" s="95"/>
      <c r="BV3" s="95"/>
      <c r="BW3" s="95"/>
    </row>
    <row r="4" spans="1:76" x14ac:dyDescent="0.25">
      <c r="A4" s="103" t="s">
        <v>1844</v>
      </c>
      <c r="B4" s="102"/>
      <c r="C4" s="10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34"/>
      <c r="AG4" s="34"/>
      <c r="AH4" s="34"/>
      <c r="AI4" s="34"/>
      <c r="AJ4" s="34"/>
      <c r="AK4" s="34"/>
      <c r="AL4" s="34"/>
      <c r="AM4" s="34"/>
      <c r="AN4" s="34"/>
      <c r="AO4" s="34"/>
      <c r="AP4" s="34"/>
      <c r="AQ4" s="34"/>
      <c r="AR4" s="34"/>
      <c r="AS4" s="34"/>
      <c r="AT4" s="34"/>
      <c r="AU4" s="34"/>
      <c r="AV4" s="34"/>
      <c r="AW4" s="34"/>
      <c r="AX4" s="34"/>
      <c r="AY4" s="34"/>
      <c r="AZ4" s="34"/>
      <c r="BA4" s="95"/>
      <c r="BB4" s="95"/>
      <c r="BC4" s="95"/>
      <c r="BD4" s="95"/>
      <c r="BE4" s="95"/>
      <c r="BF4" s="95"/>
      <c r="BG4" s="95"/>
      <c r="BH4" s="95"/>
      <c r="BI4" s="95"/>
      <c r="BJ4" s="95"/>
      <c r="BK4" s="95"/>
      <c r="BL4" s="95"/>
      <c r="BM4" s="95"/>
      <c r="BN4" s="95"/>
      <c r="BO4" s="95"/>
      <c r="BP4" s="95"/>
      <c r="BQ4" s="95"/>
      <c r="BR4" s="95"/>
      <c r="BS4" s="95"/>
      <c r="BT4" s="95"/>
      <c r="BU4" s="95"/>
      <c r="BV4" s="95"/>
      <c r="BW4" s="95"/>
    </row>
    <row r="5" spans="1:76" x14ac:dyDescent="0.25">
      <c r="A5" s="102"/>
      <c r="B5" s="10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5"/>
      <c r="BB5" s="95"/>
      <c r="BC5" s="95"/>
      <c r="BD5" s="95"/>
      <c r="BE5" s="95"/>
      <c r="BF5" s="95"/>
      <c r="BG5" s="95"/>
      <c r="BH5" s="95"/>
      <c r="BI5" s="95"/>
      <c r="BJ5" s="95"/>
      <c r="BK5" s="95"/>
      <c r="BL5" s="95"/>
      <c r="BM5" s="95"/>
      <c r="BN5" s="95"/>
      <c r="BO5" s="95"/>
      <c r="BP5" s="95"/>
      <c r="BQ5" s="95"/>
      <c r="BR5" s="95"/>
      <c r="BS5" s="95"/>
      <c r="BT5" s="95"/>
      <c r="BU5" s="95"/>
      <c r="BV5" s="95"/>
      <c r="BW5" s="95"/>
    </row>
    <row r="6" spans="1:76" x14ac:dyDescent="0.2">
      <c r="A6" s="104"/>
      <c r="B6" s="102"/>
      <c r="C6" s="34"/>
      <c r="D6" s="34"/>
      <c r="E6" s="34"/>
      <c r="F6" s="34"/>
      <c r="G6" s="34"/>
      <c r="H6" s="34"/>
      <c r="I6" s="34"/>
      <c r="J6" s="34"/>
      <c r="K6" s="34"/>
      <c r="L6" s="34"/>
      <c r="M6" s="34"/>
      <c r="N6" s="34"/>
      <c r="O6" s="34"/>
      <c r="P6" s="34"/>
      <c r="Q6" s="34"/>
      <c r="R6" s="34"/>
      <c r="S6" s="34"/>
      <c r="T6" s="34"/>
      <c r="U6" s="34"/>
      <c r="V6" s="34"/>
      <c r="W6" s="34"/>
      <c r="X6" s="34"/>
      <c r="Y6" s="34"/>
      <c r="Z6" s="105">
        <f>SUBTOTAL(9,Z11:Z62)</f>
        <v>17289543125.132828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5"/>
      <c r="BB6" s="95"/>
      <c r="BC6" s="95"/>
      <c r="BD6" s="95"/>
      <c r="BE6" s="95"/>
      <c r="BF6" s="95"/>
      <c r="BG6" s="95"/>
      <c r="BH6" s="95"/>
      <c r="BI6" s="95"/>
      <c r="BJ6" s="95"/>
      <c r="BK6" s="95"/>
      <c r="BL6" s="95"/>
      <c r="BM6" s="95"/>
      <c r="BN6" s="95"/>
      <c r="BO6" s="95"/>
      <c r="BP6" s="95"/>
      <c r="BQ6" s="95"/>
      <c r="BR6" s="95"/>
      <c r="BS6" s="95"/>
      <c r="BT6" s="95"/>
      <c r="BU6" s="95"/>
      <c r="BV6" s="95"/>
      <c r="BW6" s="95"/>
    </row>
    <row r="7" spans="1:76" s="34" customFormat="1" ht="48.75" customHeight="1" x14ac:dyDescent="0.25">
      <c r="A7" s="185" t="s">
        <v>1454</v>
      </c>
      <c r="B7" s="106"/>
      <c r="C7" s="186" t="s">
        <v>1455</v>
      </c>
      <c r="D7" s="183" t="s">
        <v>1</v>
      </c>
      <c r="E7" s="183" t="s">
        <v>2</v>
      </c>
      <c r="F7" s="183" t="s">
        <v>1456</v>
      </c>
      <c r="G7" s="183" t="s">
        <v>3</v>
      </c>
      <c r="H7" s="183" t="s">
        <v>4</v>
      </c>
      <c r="I7" s="183" t="s">
        <v>1457</v>
      </c>
      <c r="J7" s="183" t="s">
        <v>5</v>
      </c>
      <c r="K7" s="183" t="s">
        <v>6</v>
      </c>
      <c r="L7" s="183" t="s">
        <v>7</v>
      </c>
      <c r="M7" s="183" t="s">
        <v>8</v>
      </c>
      <c r="N7" s="183" t="s">
        <v>1470</v>
      </c>
      <c r="O7" s="183"/>
      <c r="P7" s="183"/>
      <c r="Q7" s="183"/>
      <c r="R7" s="183"/>
      <c r="S7" s="183" t="s">
        <v>9</v>
      </c>
      <c r="T7" s="183"/>
      <c r="U7" s="183"/>
      <c r="V7" s="183" t="s">
        <v>1732</v>
      </c>
      <c r="W7" s="183" t="s">
        <v>10</v>
      </c>
      <c r="X7" s="183" t="s">
        <v>1730</v>
      </c>
      <c r="Y7" s="183"/>
      <c r="Z7" s="183"/>
      <c r="AA7" s="183"/>
      <c r="AB7" s="183" t="s">
        <v>1731</v>
      </c>
      <c r="AC7" s="183"/>
      <c r="AD7" s="183"/>
      <c r="AE7" s="183" t="s">
        <v>11</v>
      </c>
      <c r="AF7" s="183" t="s">
        <v>12</v>
      </c>
      <c r="AG7" s="183"/>
      <c r="AH7" s="183" t="s">
        <v>13</v>
      </c>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07" t="s">
        <v>1471</v>
      </c>
    </row>
    <row r="8" spans="1:76" s="34" customFormat="1" ht="59.25" customHeight="1" x14ac:dyDescent="0.25">
      <c r="A8" s="185"/>
      <c r="B8" s="108" t="s">
        <v>0</v>
      </c>
      <c r="C8" s="186"/>
      <c r="D8" s="183"/>
      <c r="E8" s="183"/>
      <c r="F8" s="183"/>
      <c r="G8" s="183"/>
      <c r="H8" s="183"/>
      <c r="I8" s="183"/>
      <c r="J8" s="183"/>
      <c r="K8" s="183"/>
      <c r="L8" s="183"/>
      <c r="M8" s="183"/>
      <c r="N8" s="183" t="s">
        <v>14</v>
      </c>
      <c r="O8" s="183"/>
      <c r="P8" s="124" t="s">
        <v>1472</v>
      </c>
      <c r="Q8" s="183" t="s">
        <v>15</v>
      </c>
      <c r="R8" s="183"/>
      <c r="S8" s="183"/>
      <c r="T8" s="183"/>
      <c r="U8" s="183"/>
      <c r="V8" s="183"/>
      <c r="W8" s="183"/>
      <c r="X8" s="183" t="s">
        <v>16</v>
      </c>
      <c r="Y8" s="183" t="s">
        <v>17</v>
      </c>
      <c r="Z8" s="183" t="s">
        <v>18</v>
      </c>
      <c r="AA8" s="183" t="s">
        <v>19</v>
      </c>
      <c r="AB8" s="183" t="s">
        <v>16</v>
      </c>
      <c r="AC8" s="183" t="s">
        <v>18</v>
      </c>
      <c r="AD8" s="183" t="s">
        <v>19</v>
      </c>
      <c r="AE8" s="183"/>
      <c r="AF8" s="183" t="s">
        <v>20</v>
      </c>
      <c r="AG8" s="183" t="s">
        <v>21</v>
      </c>
      <c r="AH8" s="183" t="s">
        <v>22</v>
      </c>
      <c r="AI8" s="183"/>
      <c r="AJ8" s="183"/>
      <c r="AK8" s="183" t="s">
        <v>23</v>
      </c>
      <c r="AL8" s="183"/>
      <c r="AM8" s="183"/>
      <c r="AN8" s="183" t="s">
        <v>24</v>
      </c>
      <c r="AO8" s="183"/>
      <c r="AP8" s="183"/>
      <c r="AQ8" s="183" t="s">
        <v>1458</v>
      </c>
      <c r="AR8" s="183"/>
      <c r="AS8" s="183"/>
      <c r="AT8" s="183" t="s">
        <v>1473</v>
      </c>
      <c r="AU8" s="183"/>
      <c r="AV8" s="183"/>
      <c r="AW8" s="183" t="s">
        <v>1474</v>
      </c>
      <c r="AX8" s="183"/>
      <c r="AY8" s="183"/>
      <c r="AZ8" s="183" t="s">
        <v>1475</v>
      </c>
      <c r="BA8" s="183"/>
      <c r="BB8" s="183"/>
      <c r="BC8" s="183" t="s">
        <v>1476</v>
      </c>
      <c r="BD8" s="183"/>
      <c r="BE8" s="183"/>
      <c r="BF8" s="183" t="s">
        <v>1477</v>
      </c>
      <c r="BG8" s="183"/>
      <c r="BH8" s="183"/>
      <c r="BI8" s="183" t="s">
        <v>1478</v>
      </c>
      <c r="BJ8" s="183"/>
      <c r="BK8" s="183"/>
      <c r="BL8" s="183" t="s">
        <v>1479</v>
      </c>
      <c r="BM8" s="183"/>
      <c r="BN8" s="183"/>
      <c r="BO8" s="183" t="s">
        <v>1480</v>
      </c>
      <c r="BP8" s="183"/>
      <c r="BQ8" s="183"/>
      <c r="BR8" s="183" t="s">
        <v>1481</v>
      </c>
      <c r="BS8" s="183"/>
      <c r="BT8" s="183"/>
      <c r="BU8" s="183" t="s">
        <v>1482</v>
      </c>
      <c r="BV8" s="183"/>
      <c r="BW8" s="183"/>
      <c r="BX8" s="109" t="s">
        <v>1483</v>
      </c>
    </row>
    <row r="9" spans="1:76" s="34" customFormat="1" ht="26.25" customHeight="1" x14ac:dyDescent="0.25">
      <c r="A9" s="185"/>
      <c r="B9" s="110"/>
      <c r="C9" s="186"/>
      <c r="D9" s="183"/>
      <c r="E9" s="183"/>
      <c r="F9" s="183"/>
      <c r="G9" s="183"/>
      <c r="H9" s="183"/>
      <c r="I9" s="183"/>
      <c r="J9" s="183"/>
      <c r="K9" s="183"/>
      <c r="L9" s="183"/>
      <c r="M9" s="183"/>
      <c r="N9" s="124" t="s">
        <v>25</v>
      </c>
      <c r="O9" s="124" t="s">
        <v>26</v>
      </c>
      <c r="P9" s="124" t="s">
        <v>27</v>
      </c>
      <c r="Q9" s="124" t="s">
        <v>28</v>
      </c>
      <c r="R9" s="124" t="s">
        <v>27</v>
      </c>
      <c r="S9" s="124" t="s">
        <v>29</v>
      </c>
      <c r="T9" s="124" t="s">
        <v>30</v>
      </c>
      <c r="U9" s="124" t="s">
        <v>31</v>
      </c>
      <c r="V9" s="183"/>
      <c r="W9" s="183"/>
      <c r="X9" s="183"/>
      <c r="Y9" s="183"/>
      <c r="Z9" s="183"/>
      <c r="AA9" s="183"/>
      <c r="AB9" s="183"/>
      <c r="AC9" s="183"/>
      <c r="AD9" s="183"/>
      <c r="AE9" s="183"/>
      <c r="AF9" s="183"/>
      <c r="AG9" s="183"/>
      <c r="AH9" s="124" t="s">
        <v>32</v>
      </c>
      <c r="AI9" s="124" t="s">
        <v>33</v>
      </c>
      <c r="AJ9" s="124" t="s">
        <v>34</v>
      </c>
      <c r="AK9" s="124" t="s">
        <v>32</v>
      </c>
      <c r="AL9" s="124" t="s">
        <v>33</v>
      </c>
      <c r="AM9" s="124" t="s">
        <v>34</v>
      </c>
      <c r="AN9" s="124" t="s">
        <v>32</v>
      </c>
      <c r="AO9" s="124" t="s">
        <v>33</v>
      </c>
      <c r="AP9" s="124" t="s">
        <v>34</v>
      </c>
      <c r="AQ9" s="124" t="s">
        <v>32</v>
      </c>
      <c r="AR9" s="124" t="s">
        <v>33</v>
      </c>
      <c r="AS9" s="124" t="s">
        <v>34</v>
      </c>
      <c r="AT9" s="124" t="s">
        <v>32</v>
      </c>
      <c r="AU9" s="124" t="s">
        <v>33</v>
      </c>
      <c r="AV9" s="124" t="s">
        <v>34</v>
      </c>
      <c r="AW9" s="124" t="s">
        <v>32</v>
      </c>
      <c r="AX9" s="124" t="s">
        <v>33</v>
      </c>
      <c r="AY9" s="124" t="s">
        <v>34</v>
      </c>
      <c r="AZ9" s="124" t="s">
        <v>32</v>
      </c>
      <c r="BA9" s="124" t="s">
        <v>33</v>
      </c>
      <c r="BB9" s="124" t="s">
        <v>34</v>
      </c>
      <c r="BC9" s="124" t="s">
        <v>32</v>
      </c>
      <c r="BD9" s="124" t="s">
        <v>33</v>
      </c>
      <c r="BE9" s="124" t="s">
        <v>34</v>
      </c>
      <c r="BF9" s="124" t="s">
        <v>32</v>
      </c>
      <c r="BG9" s="124" t="s">
        <v>33</v>
      </c>
      <c r="BH9" s="124" t="s">
        <v>34</v>
      </c>
      <c r="BI9" s="124" t="s">
        <v>32</v>
      </c>
      <c r="BJ9" s="124" t="s">
        <v>33</v>
      </c>
      <c r="BK9" s="124" t="s">
        <v>34</v>
      </c>
      <c r="BL9" s="124" t="s">
        <v>32</v>
      </c>
      <c r="BM9" s="124" t="s">
        <v>33</v>
      </c>
      <c r="BN9" s="124" t="s">
        <v>34</v>
      </c>
      <c r="BO9" s="124" t="s">
        <v>32</v>
      </c>
      <c r="BP9" s="124" t="s">
        <v>33</v>
      </c>
      <c r="BQ9" s="124" t="s">
        <v>34</v>
      </c>
      <c r="BR9" s="124" t="s">
        <v>32</v>
      </c>
      <c r="BS9" s="124" t="s">
        <v>33</v>
      </c>
      <c r="BT9" s="124" t="s">
        <v>34</v>
      </c>
      <c r="BU9" s="124" t="s">
        <v>32</v>
      </c>
      <c r="BV9" s="124" t="s">
        <v>33</v>
      </c>
      <c r="BW9" s="124" t="s">
        <v>34</v>
      </c>
      <c r="BX9" s="111"/>
    </row>
    <row r="10" spans="1:76" s="113" customFormat="1" x14ac:dyDescent="0.25">
      <c r="A10" s="124" t="s">
        <v>36</v>
      </c>
      <c r="B10" s="112" t="s">
        <v>37</v>
      </c>
      <c r="C10" s="124" t="s">
        <v>38</v>
      </c>
      <c r="D10" s="112" t="s">
        <v>39</v>
      </c>
      <c r="E10" s="124" t="s">
        <v>40</v>
      </c>
      <c r="F10" s="112" t="s">
        <v>41</v>
      </c>
      <c r="G10" s="124" t="s">
        <v>42</v>
      </c>
      <c r="H10" s="112" t="s">
        <v>43</v>
      </c>
      <c r="I10" s="124" t="s">
        <v>44</v>
      </c>
      <c r="J10" s="112" t="s">
        <v>45</v>
      </c>
      <c r="K10" s="124" t="s">
        <v>46</v>
      </c>
      <c r="L10" s="112" t="s">
        <v>47</v>
      </c>
      <c r="M10" s="124" t="s">
        <v>48</v>
      </c>
      <c r="N10" s="112" t="s">
        <v>49</v>
      </c>
      <c r="O10" s="124" t="s">
        <v>50</v>
      </c>
      <c r="P10" s="112" t="s">
        <v>51</v>
      </c>
      <c r="Q10" s="124" t="s">
        <v>52</v>
      </c>
      <c r="R10" s="112" t="s">
        <v>53</v>
      </c>
      <c r="S10" s="124" t="s">
        <v>54</v>
      </c>
      <c r="T10" s="112" t="s">
        <v>55</v>
      </c>
      <c r="U10" s="124" t="s">
        <v>56</v>
      </c>
      <c r="V10" s="112" t="s">
        <v>57</v>
      </c>
      <c r="W10" s="124" t="s">
        <v>58</v>
      </c>
      <c r="X10" s="112" t="s">
        <v>59</v>
      </c>
      <c r="Y10" s="124" t="s">
        <v>60</v>
      </c>
      <c r="Z10" s="112" t="s">
        <v>61</v>
      </c>
      <c r="AA10" s="124" t="s">
        <v>62</v>
      </c>
      <c r="AB10" s="112" t="s">
        <v>63</v>
      </c>
      <c r="AC10" s="124" t="s">
        <v>64</v>
      </c>
      <c r="AD10" s="112" t="s">
        <v>65</v>
      </c>
      <c r="AE10" s="124" t="s">
        <v>66</v>
      </c>
      <c r="AF10" s="112" t="s">
        <v>67</v>
      </c>
      <c r="AG10" s="124" t="s">
        <v>68</v>
      </c>
      <c r="AH10" s="112" t="s">
        <v>69</v>
      </c>
      <c r="AI10" s="124" t="s">
        <v>70</v>
      </c>
      <c r="AJ10" s="112" t="s">
        <v>71</v>
      </c>
      <c r="AK10" s="124" t="s">
        <v>72</v>
      </c>
      <c r="AL10" s="112" t="s">
        <v>73</v>
      </c>
      <c r="AM10" s="124" t="s">
        <v>74</v>
      </c>
      <c r="AN10" s="112" t="s">
        <v>75</v>
      </c>
      <c r="AO10" s="124" t="s">
        <v>76</v>
      </c>
      <c r="AP10" s="112" t="s">
        <v>77</v>
      </c>
      <c r="AQ10" s="124" t="s">
        <v>78</v>
      </c>
      <c r="AR10" s="112" t="s">
        <v>79</v>
      </c>
      <c r="AS10" s="124" t="s">
        <v>1459</v>
      </c>
      <c r="AT10" s="112" t="s">
        <v>1460</v>
      </c>
      <c r="AU10" s="124" t="s">
        <v>1461</v>
      </c>
      <c r="AV10" s="112" t="s">
        <v>1462</v>
      </c>
      <c r="AW10" s="124" t="s">
        <v>1463</v>
      </c>
      <c r="AX10" s="112" t="s">
        <v>1464</v>
      </c>
      <c r="AY10" s="124" t="s">
        <v>1465</v>
      </c>
      <c r="AZ10" s="112" t="s">
        <v>1466</v>
      </c>
      <c r="BA10" s="124" t="s">
        <v>1467</v>
      </c>
      <c r="BB10" s="112" t="s">
        <v>1468</v>
      </c>
      <c r="BC10" s="124" t="s">
        <v>1484</v>
      </c>
      <c r="BD10" s="112" t="s">
        <v>1485</v>
      </c>
      <c r="BE10" s="124" t="s">
        <v>1486</v>
      </c>
      <c r="BF10" s="112" t="s">
        <v>1487</v>
      </c>
      <c r="BG10" s="124" t="s">
        <v>1488</v>
      </c>
      <c r="BH10" s="112" t="s">
        <v>1489</v>
      </c>
      <c r="BI10" s="124" t="s">
        <v>1490</v>
      </c>
      <c r="BJ10" s="112" t="s">
        <v>1466</v>
      </c>
      <c r="BK10" s="124" t="s">
        <v>1491</v>
      </c>
      <c r="BL10" s="112" t="s">
        <v>1492</v>
      </c>
      <c r="BM10" s="124" t="s">
        <v>1493</v>
      </c>
      <c r="BN10" s="112" t="s">
        <v>1494</v>
      </c>
      <c r="BO10" s="124" t="s">
        <v>1495</v>
      </c>
      <c r="BP10" s="112" t="s">
        <v>1496</v>
      </c>
      <c r="BQ10" s="124" t="s">
        <v>1450</v>
      </c>
      <c r="BR10" s="112" t="s">
        <v>1497</v>
      </c>
      <c r="BS10" s="124" t="s">
        <v>1498</v>
      </c>
      <c r="BT10" s="112" t="s">
        <v>1499</v>
      </c>
      <c r="BU10" s="124" t="s">
        <v>1500</v>
      </c>
      <c r="BV10" s="112" t="s">
        <v>1501</v>
      </c>
      <c r="BW10" s="124" t="s">
        <v>1502</v>
      </c>
      <c r="BX10" s="113">
        <v>77</v>
      </c>
    </row>
    <row r="11" spans="1:76" s="50" customFormat="1" ht="43.5" customHeight="1" x14ac:dyDescent="0.25">
      <c r="A11" s="129"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80">
        <v>91505012</v>
      </c>
      <c r="Z11" s="59">
        <f>Y11*X11</f>
        <v>91505012</v>
      </c>
      <c r="AA11" s="59">
        <f>Z11</f>
        <v>91505012</v>
      </c>
      <c r="AB11" s="45">
        <v>0</v>
      </c>
      <c r="AC11" s="45">
        <v>0</v>
      </c>
      <c r="AD11" s="45">
        <v>0</v>
      </c>
      <c r="AE11" s="81"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29" t="s">
        <v>1452</v>
      </c>
      <c r="B12" s="29" t="s">
        <v>36</v>
      </c>
      <c r="C12" s="82" t="s">
        <v>1512</v>
      </c>
      <c r="D12" s="82" t="s">
        <v>1513</v>
      </c>
      <c r="E12" s="82" t="s">
        <v>1514</v>
      </c>
      <c r="F12" s="42" t="s">
        <v>1515</v>
      </c>
      <c r="G12" s="83">
        <v>631010000</v>
      </c>
      <c r="H12" s="82" t="s">
        <v>1451</v>
      </c>
      <c r="I12" s="84">
        <v>45627</v>
      </c>
      <c r="J12" s="82" t="s">
        <v>752</v>
      </c>
      <c r="K12" s="83">
        <v>631010000</v>
      </c>
      <c r="L12" s="82" t="s">
        <v>1451</v>
      </c>
      <c r="M12" s="38"/>
      <c r="N12" s="38"/>
      <c r="O12" s="38"/>
      <c r="P12" s="38"/>
      <c r="Q12" s="84">
        <v>45658</v>
      </c>
      <c r="R12" s="84">
        <v>46022</v>
      </c>
      <c r="S12" s="79">
        <v>0</v>
      </c>
      <c r="T12" s="79">
        <v>100</v>
      </c>
      <c r="U12" s="79">
        <v>0</v>
      </c>
      <c r="V12" s="82" t="s">
        <v>1516</v>
      </c>
      <c r="W12" s="82" t="s">
        <v>1417</v>
      </c>
      <c r="X12" s="114">
        <v>155953323</v>
      </c>
      <c r="Y12" s="115">
        <v>15.959999993791183</v>
      </c>
      <c r="Z12" s="59">
        <f>Y12*X12</f>
        <v>2489015034.1117144</v>
      </c>
      <c r="AA12" s="60">
        <f t="shared" ref="AA12:AA18" si="0">Z12*1.12</f>
        <v>2787696838.2051206</v>
      </c>
      <c r="AB12" s="45">
        <v>0</v>
      </c>
      <c r="AC12" s="45">
        <v>0</v>
      </c>
      <c r="AD12" s="45">
        <v>0</v>
      </c>
      <c r="AE12" s="81" t="s">
        <v>1447</v>
      </c>
      <c r="AF12" s="82" t="s">
        <v>1517</v>
      </c>
      <c r="AG12" s="82"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29" t="s">
        <v>1453</v>
      </c>
      <c r="B13" s="29" t="s">
        <v>37</v>
      </c>
      <c r="C13" s="82" t="s">
        <v>1512</v>
      </c>
      <c r="D13" s="82" t="s">
        <v>1513</v>
      </c>
      <c r="E13" s="82" t="s">
        <v>1514</v>
      </c>
      <c r="F13" s="42" t="s">
        <v>1515</v>
      </c>
      <c r="G13" s="83">
        <v>631010000</v>
      </c>
      <c r="H13" s="82" t="s">
        <v>1451</v>
      </c>
      <c r="I13" s="84">
        <v>45627</v>
      </c>
      <c r="J13" s="82" t="s">
        <v>752</v>
      </c>
      <c r="K13" s="83">
        <v>631010000</v>
      </c>
      <c r="L13" s="82" t="s">
        <v>1451</v>
      </c>
      <c r="M13" s="29"/>
      <c r="N13" s="29"/>
      <c r="O13" s="29"/>
      <c r="P13" s="30"/>
      <c r="Q13" s="84">
        <v>45658</v>
      </c>
      <c r="R13" s="84">
        <v>46022</v>
      </c>
      <c r="S13" s="79">
        <v>0</v>
      </c>
      <c r="T13" s="79">
        <v>100</v>
      </c>
      <c r="U13" s="79">
        <v>0</v>
      </c>
      <c r="V13" s="82" t="s">
        <v>1516</v>
      </c>
      <c r="W13" s="82" t="s">
        <v>1417</v>
      </c>
      <c r="X13" s="85">
        <v>1610000</v>
      </c>
      <c r="Y13" s="82">
        <v>91.5</v>
      </c>
      <c r="Z13" s="59">
        <f>Y13*X13</f>
        <v>147315000</v>
      </c>
      <c r="AA13" s="60">
        <f t="shared" si="0"/>
        <v>164992800.00000003</v>
      </c>
      <c r="AB13" s="45">
        <v>0</v>
      </c>
      <c r="AC13" s="45">
        <v>0</v>
      </c>
      <c r="AD13" s="45">
        <v>0</v>
      </c>
      <c r="AE13" s="81" t="s">
        <v>1447</v>
      </c>
      <c r="AF13" s="82" t="s">
        <v>1519</v>
      </c>
      <c r="AG13" s="82"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29" t="s">
        <v>1801</v>
      </c>
      <c r="B14" s="29" t="s">
        <v>38</v>
      </c>
      <c r="C14" s="29" t="s">
        <v>1523</v>
      </c>
      <c r="D14" s="29" t="s">
        <v>1524</v>
      </c>
      <c r="E14" s="29" t="s">
        <v>1525</v>
      </c>
      <c r="F14" s="29" t="s">
        <v>1526</v>
      </c>
      <c r="G14" s="42" t="s">
        <v>1527</v>
      </c>
      <c r="H14" s="29" t="s">
        <v>1528</v>
      </c>
      <c r="I14" s="125"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26">
        <v>50.5</v>
      </c>
      <c r="Y14" s="126">
        <f>3800*498.75</f>
        <v>1895250</v>
      </c>
      <c r="Z14" s="126">
        <f>X14*Y14</f>
        <v>95710125</v>
      </c>
      <c r="AA14" s="126">
        <f t="shared" si="0"/>
        <v>107195340.00000001</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29" t="s">
        <v>1521</v>
      </c>
      <c r="B15" s="29" t="s">
        <v>39</v>
      </c>
      <c r="C15" s="29" t="s">
        <v>1539</v>
      </c>
      <c r="D15" s="42" t="s">
        <v>1540</v>
      </c>
      <c r="E15" s="42" t="s">
        <v>1541</v>
      </c>
      <c r="F15" s="42" t="s">
        <v>1526</v>
      </c>
      <c r="G15" s="42" t="s">
        <v>1527</v>
      </c>
      <c r="H15" s="42" t="s">
        <v>1528</v>
      </c>
      <c r="I15" s="168" t="s">
        <v>1756</v>
      </c>
      <c r="J15" s="42" t="s">
        <v>752</v>
      </c>
      <c r="K15" s="79">
        <v>631010000</v>
      </c>
      <c r="L15" s="42" t="s">
        <v>1542</v>
      </c>
      <c r="M15" s="42" t="s">
        <v>1399</v>
      </c>
      <c r="N15" s="42"/>
      <c r="O15" s="42"/>
      <c r="P15" s="29" t="s">
        <v>1446</v>
      </c>
      <c r="Q15" s="42"/>
      <c r="R15" s="42"/>
      <c r="S15" s="42">
        <v>0</v>
      </c>
      <c r="T15" s="42">
        <v>0</v>
      </c>
      <c r="U15" s="42">
        <v>100</v>
      </c>
      <c r="V15" s="42" t="s">
        <v>645</v>
      </c>
      <c r="W15" s="42" t="s">
        <v>1417</v>
      </c>
      <c r="X15" s="169">
        <v>6000</v>
      </c>
      <c r="Y15" s="169">
        <f>268.54*518.57</f>
        <v>139256.78780000002</v>
      </c>
      <c r="Z15" s="170">
        <f>X15*Y15</f>
        <v>835540726.80000007</v>
      </c>
      <c r="AA15" s="170">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29" t="s">
        <v>1802</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6">
        <v>624</v>
      </c>
      <c r="Y16" s="86">
        <f>310*530.12</f>
        <v>164337.20000000001</v>
      </c>
      <c r="Z16" s="86">
        <f t="shared" ref="Z16:Z18" si="1">X16*Y16</f>
        <v>102546412.80000001</v>
      </c>
      <c r="AA16" s="86">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29" t="s">
        <v>1522</v>
      </c>
      <c r="B17" s="29" t="s">
        <v>41</v>
      </c>
      <c r="C17" s="29" t="s">
        <v>1551</v>
      </c>
      <c r="D17" s="29" t="s">
        <v>1540</v>
      </c>
      <c r="E17" s="29" t="s">
        <v>1552</v>
      </c>
      <c r="F17" s="29" t="s">
        <v>1526</v>
      </c>
      <c r="G17" s="42" t="s">
        <v>1527</v>
      </c>
      <c r="H17" s="29" t="s">
        <v>1528</v>
      </c>
      <c r="I17" s="62" t="s">
        <v>1756</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29" t="s">
        <v>1803</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1804</v>
      </c>
      <c r="Q18" s="29"/>
      <c r="R18" s="29"/>
      <c r="S18" s="29">
        <v>0</v>
      </c>
      <c r="T18" s="29">
        <v>0</v>
      </c>
      <c r="U18" s="29">
        <v>100</v>
      </c>
      <c r="V18" s="29" t="s">
        <v>645</v>
      </c>
      <c r="W18" s="29" t="s">
        <v>1417</v>
      </c>
      <c r="X18" s="45">
        <v>1000</v>
      </c>
      <c r="Y18" s="86">
        <f>207*530.12</f>
        <v>109734.84</v>
      </c>
      <c r="Z18" s="86">
        <f t="shared" si="1"/>
        <v>109734840</v>
      </c>
      <c r="AA18" s="86">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1754</v>
      </c>
      <c r="AM18" s="62" t="s">
        <v>1755</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57" customFormat="1" ht="103.5" customHeight="1" x14ac:dyDescent="0.25">
      <c r="A19" s="130" t="s">
        <v>1827</v>
      </c>
      <c r="B19" s="29" t="s">
        <v>43</v>
      </c>
      <c r="C19" s="29" t="s">
        <v>1828</v>
      </c>
      <c r="D19" s="29" t="s">
        <v>1540</v>
      </c>
      <c r="E19" s="29" t="s">
        <v>1829</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1000</v>
      </c>
      <c r="Y19" s="45">
        <v>188611</v>
      </c>
      <c r="Z19" s="45">
        <v>188611000</v>
      </c>
      <c r="AA19" s="45">
        <v>211244320.00000003</v>
      </c>
      <c r="AB19" s="45">
        <v>0</v>
      </c>
      <c r="AC19" s="45">
        <v>0</v>
      </c>
      <c r="AD19" s="45">
        <v>0</v>
      </c>
      <c r="AE19" s="44">
        <v>941040000097</v>
      </c>
      <c r="AF19" s="29"/>
      <c r="AG19" s="29"/>
      <c r="AH19" s="29" t="s">
        <v>316</v>
      </c>
      <c r="AI19" s="29" t="s">
        <v>1830</v>
      </c>
      <c r="AJ19" s="29" t="s">
        <v>1831</v>
      </c>
      <c r="AK19" s="29" t="s">
        <v>291</v>
      </c>
      <c r="AL19" s="29" t="s">
        <v>1832</v>
      </c>
      <c r="AM19" s="29" t="s">
        <v>1833</v>
      </c>
      <c r="AN19" s="29" t="s">
        <v>587</v>
      </c>
      <c r="AO19" s="29" t="s">
        <v>1834</v>
      </c>
      <c r="AP19" s="29" t="s">
        <v>1835</v>
      </c>
      <c r="AS19" s="29"/>
      <c r="AT19" s="29"/>
      <c r="AU19" s="29"/>
      <c r="AV19" s="155"/>
      <c r="AW19" s="155"/>
      <c r="AX19" s="155"/>
      <c r="AY19" s="155"/>
      <c r="AZ19" s="155"/>
      <c r="BA19" s="155"/>
      <c r="BB19" s="155"/>
      <c r="BC19" s="155"/>
      <c r="BD19" s="155"/>
      <c r="BE19" s="155"/>
      <c r="BF19" s="155"/>
      <c r="BG19" s="155"/>
      <c r="BH19" s="155"/>
      <c r="BI19" s="156"/>
      <c r="BJ19" s="156"/>
      <c r="BK19" s="156"/>
      <c r="BL19" s="156"/>
      <c r="BM19" s="156"/>
      <c r="BN19" s="156"/>
      <c r="BO19" s="156"/>
      <c r="BP19" s="156"/>
      <c r="BQ19" s="156"/>
      <c r="BR19" s="156"/>
      <c r="BS19" s="156"/>
      <c r="BT19" s="156"/>
      <c r="BU19" s="156"/>
      <c r="BV19" s="156"/>
      <c r="BW19" s="156"/>
      <c r="BX19" s="156"/>
      <c r="BY19" s="156"/>
      <c r="BZ19" s="156"/>
    </row>
    <row r="20" spans="1:78" s="34" customFormat="1" ht="43.5" customHeight="1" x14ac:dyDescent="0.25">
      <c r="A20" s="47">
        <v>1110009</v>
      </c>
      <c r="B20" s="29" t="s">
        <v>44</v>
      </c>
      <c r="C20" s="43" t="s">
        <v>1565</v>
      </c>
      <c r="D20" s="43" t="s">
        <v>1566</v>
      </c>
      <c r="E20" s="43" t="s">
        <v>1567</v>
      </c>
      <c r="F20" s="29" t="s">
        <v>1526</v>
      </c>
      <c r="G20" s="44">
        <v>631010000</v>
      </c>
      <c r="H20" s="43" t="s">
        <v>1451</v>
      </c>
      <c r="I20" s="167"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167" t="s">
        <v>1445</v>
      </c>
      <c r="J21" s="43" t="s">
        <v>752</v>
      </c>
      <c r="K21" s="44">
        <v>631010000</v>
      </c>
      <c r="L21" s="43" t="s">
        <v>1568</v>
      </c>
      <c r="M21" s="43" t="s">
        <v>1391</v>
      </c>
      <c r="N21" s="44"/>
      <c r="O21" s="43"/>
      <c r="P21" s="29" t="s">
        <v>1446</v>
      </c>
      <c r="Q21" s="43"/>
      <c r="R21" s="43"/>
      <c r="S21" s="44">
        <v>0</v>
      </c>
      <c r="T21" s="44">
        <v>100</v>
      </c>
      <c r="U21" s="44">
        <v>0</v>
      </c>
      <c r="V21" s="43" t="s">
        <v>645</v>
      </c>
      <c r="W21" s="43" t="s">
        <v>1417</v>
      </c>
      <c r="X21" s="45">
        <v>105900</v>
      </c>
      <c r="Y21" s="45">
        <v>1138.2196428571428</v>
      </c>
      <c r="Z21" s="45">
        <f t="shared" si="2"/>
        <v>120537460.17857143</v>
      </c>
      <c r="AA21" s="45">
        <f t="shared" si="3"/>
        <v>135001955.40000001</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158">
        <v>0</v>
      </c>
      <c r="Y24" s="127">
        <v>229320</v>
      </c>
      <c r="Z24" s="127">
        <f>X24*Y24</f>
        <v>0</v>
      </c>
      <c r="AA24" s="127">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59">
        <v>0</v>
      </c>
      <c r="Y25" s="127">
        <v>709800</v>
      </c>
      <c r="Z25" s="127">
        <f>X25*Y25</f>
        <v>0</v>
      </c>
      <c r="AA25" s="127">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59">
        <v>0</v>
      </c>
      <c r="Y27" s="127">
        <v>709800</v>
      </c>
      <c r="Z27" s="127">
        <f>X27*Y27</f>
        <v>0</v>
      </c>
      <c r="AA27" s="127">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9" t="s">
        <v>647</v>
      </c>
      <c r="W30" s="99" t="s">
        <v>1417</v>
      </c>
      <c r="X30" s="39">
        <v>9500</v>
      </c>
      <c r="Y30" s="100">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9" t="s">
        <v>647</v>
      </c>
      <c r="W31" s="99"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9" t="s">
        <v>647</v>
      </c>
      <c r="W32" s="99"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9" t="s">
        <v>647</v>
      </c>
      <c r="W33" s="99" t="s">
        <v>1417</v>
      </c>
      <c r="X33" s="101">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7"/>
      <c r="BZ37" s="87"/>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6">
        <v>7397.0450684931502</v>
      </c>
      <c r="Z41" s="117">
        <v>16199528.699999999</v>
      </c>
      <c r="AA41" s="116">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29" t="s">
        <v>1805</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8" t="s">
        <v>645</v>
      </c>
      <c r="W53" s="30" t="s">
        <v>1417</v>
      </c>
      <c r="X53" s="89">
        <v>8505</v>
      </c>
      <c r="Y53" s="86">
        <f>207*524.75</f>
        <v>108623.25</v>
      </c>
      <c r="Z53" s="90">
        <f t="shared" si="5"/>
        <v>923840741.25</v>
      </c>
      <c r="AA53" s="86">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29" t="s">
        <v>1806</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1804</v>
      </c>
      <c r="Q54" s="57"/>
      <c r="R54" s="57"/>
      <c r="S54" s="57">
        <v>0</v>
      </c>
      <c r="T54" s="57">
        <v>0</v>
      </c>
      <c r="U54" s="57">
        <v>100</v>
      </c>
      <c r="V54" s="57" t="s">
        <v>645</v>
      </c>
      <c r="W54" s="57" t="s">
        <v>1417</v>
      </c>
      <c r="X54" s="61">
        <v>1500</v>
      </c>
      <c r="Y54" s="86">
        <f>207*530.12</f>
        <v>109734.84</v>
      </c>
      <c r="Z54" s="86">
        <f t="shared" si="5"/>
        <v>164602260</v>
      </c>
      <c r="AA54" s="86">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1754</v>
      </c>
      <c r="AM54" s="62" t="s">
        <v>1755</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29" t="s">
        <v>1807</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6">
        <f>209*530.12</f>
        <v>110795.08</v>
      </c>
      <c r="Z55" s="86">
        <f t="shared" si="5"/>
        <v>276987700</v>
      </c>
      <c r="AA55" s="86">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8">
        <v>6082.91</v>
      </c>
      <c r="Y56" s="54">
        <v>4490.2</v>
      </c>
      <c r="Z56" s="86">
        <f t="shared" si="5"/>
        <v>27313482.481999997</v>
      </c>
      <c r="AA56" s="86">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6">
        <f t="shared" si="5"/>
        <v>54768885.599999994</v>
      </c>
      <c r="AA57" s="86">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8">
        <v>1470</v>
      </c>
      <c r="Y58" s="54">
        <v>4321.2</v>
      </c>
      <c r="Z58" s="86">
        <f t="shared" si="5"/>
        <v>6352164</v>
      </c>
      <c r="AA58" s="86">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29" t="s">
        <v>1808</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9">
        <f>3640*516.77</f>
        <v>1881042.8</v>
      </c>
      <c r="Z59" s="86">
        <f t="shared" si="5"/>
        <v>94052140</v>
      </c>
      <c r="AA59" s="86">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29" t="s">
        <v>1809</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6">
        <f>3640*516.77</f>
        <v>1881042.8</v>
      </c>
      <c r="Z60" s="86">
        <f t="shared" si="5"/>
        <v>94052140</v>
      </c>
      <c r="AA60" s="86">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29" t="s">
        <v>1810</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6">
        <f>3640*516.77</f>
        <v>1881042.8</v>
      </c>
      <c r="Z61" s="86">
        <f t="shared" si="5"/>
        <v>188104280</v>
      </c>
      <c r="AA61" s="86">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29" t="s">
        <v>1811</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6">
        <f>3640*516.77</f>
        <v>1881042.8</v>
      </c>
      <c r="Z62" s="86">
        <f t="shared" si="5"/>
        <v>188104280</v>
      </c>
      <c r="AA62" s="86">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29" t="s">
        <v>1812</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6">
        <f>3640*516.77</f>
        <v>1881042.8</v>
      </c>
      <c r="Z63" s="86">
        <f t="shared" si="5"/>
        <v>188104280</v>
      </c>
      <c r="AA63" s="86">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6" t="s">
        <v>1753</v>
      </c>
      <c r="B64" s="29" t="s">
        <v>1467</v>
      </c>
      <c r="C64" s="91" t="s">
        <v>1715</v>
      </c>
      <c r="D64" s="91" t="s">
        <v>1540</v>
      </c>
      <c r="E64" s="91" t="s">
        <v>1716</v>
      </c>
      <c r="F64" s="57" t="s">
        <v>1526</v>
      </c>
      <c r="G64" s="57" t="s">
        <v>1449</v>
      </c>
      <c r="H64" s="57" t="s">
        <v>1528</v>
      </c>
      <c r="I64" s="62" t="s">
        <v>1756</v>
      </c>
      <c r="J64" s="57" t="s">
        <v>752</v>
      </c>
      <c r="K64" s="58">
        <v>631010000</v>
      </c>
      <c r="L64" s="57" t="s">
        <v>1717</v>
      </c>
      <c r="M64" s="57" t="s">
        <v>1399</v>
      </c>
      <c r="N64" s="57"/>
      <c r="O64" s="57"/>
      <c r="P64" s="57" t="s">
        <v>1446</v>
      </c>
      <c r="Q64" s="92"/>
      <c r="R64" s="92"/>
      <c r="S64" s="57">
        <v>0</v>
      </c>
      <c r="T64" s="57">
        <v>0</v>
      </c>
      <c r="U64" s="57">
        <v>100</v>
      </c>
      <c r="V64" s="57" t="s">
        <v>645</v>
      </c>
      <c r="W64" s="57" t="s">
        <v>1417</v>
      </c>
      <c r="X64" s="132">
        <v>1000</v>
      </c>
      <c r="Y64" s="133">
        <f>502.83*227.24</f>
        <v>114263.0892</v>
      </c>
      <c r="Z64" s="134">
        <f>X64*Y64</f>
        <v>114263089.2</v>
      </c>
      <c r="AA64" s="131">
        <f>Z64*1.12</f>
        <v>127974659.90400001</v>
      </c>
      <c r="AB64" s="72">
        <v>0</v>
      </c>
      <c r="AC64" s="61">
        <v>0</v>
      </c>
      <c r="AD64" s="61">
        <v>0</v>
      </c>
      <c r="AE64" s="58">
        <v>941040000097</v>
      </c>
      <c r="AF64" s="93"/>
      <c r="AG64" s="93"/>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29" t="s">
        <v>1813</v>
      </c>
      <c r="B65" s="29" t="s">
        <v>1468</v>
      </c>
      <c r="C65" s="96" t="s">
        <v>1551</v>
      </c>
      <c r="D65" s="96" t="s">
        <v>1540</v>
      </c>
      <c r="E65" s="96" t="s">
        <v>1552</v>
      </c>
      <c r="F65" s="96" t="s">
        <v>1526</v>
      </c>
      <c r="G65" s="96" t="s">
        <v>1527</v>
      </c>
      <c r="H65" s="96" t="s">
        <v>1528</v>
      </c>
      <c r="I65" s="96" t="s">
        <v>1734</v>
      </c>
      <c r="J65" s="96" t="s">
        <v>752</v>
      </c>
      <c r="K65" s="97">
        <v>631010000</v>
      </c>
      <c r="L65" s="96" t="s">
        <v>1542</v>
      </c>
      <c r="M65" s="96" t="s">
        <v>1399</v>
      </c>
      <c r="N65" s="121" t="s">
        <v>1779</v>
      </c>
      <c r="O65" s="121" t="s">
        <v>1780</v>
      </c>
      <c r="P65" s="96"/>
      <c r="Q65" s="96"/>
      <c r="R65" s="96"/>
      <c r="S65" s="96">
        <v>0</v>
      </c>
      <c r="T65" s="96">
        <v>0</v>
      </c>
      <c r="U65" s="96">
        <v>100</v>
      </c>
      <c r="V65" s="96" t="s">
        <v>645</v>
      </c>
      <c r="W65" s="96" t="s">
        <v>1417</v>
      </c>
      <c r="X65" s="122">
        <v>465</v>
      </c>
      <c r="Y65" s="122">
        <f>190*518.14</f>
        <v>98446.599999999991</v>
      </c>
      <c r="Z65" s="122">
        <f>X65*Y65</f>
        <v>45777668.999999993</v>
      </c>
      <c r="AA65" s="122">
        <f>Z65*1.12</f>
        <v>51270989.279999994</v>
      </c>
      <c r="AB65" s="72">
        <v>0</v>
      </c>
      <c r="AC65" s="98">
        <f t="shared" ref="AC65:AC70" si="7">AB65*Y65</f>
        <v>0</v>
      </c>
      <c r="AD65" s="98">
        <f t="shared" ref="AD65:AD70" si="8">IF(W65="С НДС",AC65*1.12, (IF(W65="НДС 8",AC65*1.08,AC65)))</f>
        <v>0</v>
      </c>
      <c r="AE65" s="97">
        <v>941040000097</v>
      </c>
      <c r="AF65" s="96"/>
      <c r="AG65" s="96"/>
      <c r="AH65" s="96" t="s">
        <v>316</v>
      </c>
      <c r="AI65" s="96" t="s">
        <v>1553</v>
      </c>
      <c r="AJ65" s="96" t="s">
        <v>1554</v>
      </c>
      <c r="AK65" s="96" t="s">
        <v>291</v>
      </c>
      <c r="AL65" s="121" t="s">
        <v>1781</v>
      </c>
      <c r="AM65" s="121" t="s">
        <v>1782</v>
      </c>
      <c r="AN65" s="121" t="s">
        <v>587</v>
      </c>
      <c r="AO65" s="121" t="s">
        <v>1783</v>
      </c>
      <c r="AP65" s="121" t="s">
        <v>1784</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29" t="s">
        <v>1814</v>
      </c>
      <c r="B66" s="29" t="s">
        <v>1484</v>
      </c>
      <c r="C66" s="96" t="s">
        <v>1551</v>
      </c>
      <c r="D66" s="96" t="s">
        <v>1540</v>
      </c>
      <c r="E66" s="96" t="s">
        <v>1552</v>
      </c>
      <c r="F66" s="96" t="s">
        <v>1526</v>
      </c>
      <c r="G66" s="96" t="s">
        <v>1527</v>
      </c>
      <c r="H66" s="96" t="s">
        <v>1528</v>
      </c>
      <c r="I66" s="96" t="s">
        <v>1445</v>
      </c>
      <c r="J66" s="96" t="s">
        <v>752</v>
      </c>
      <c r="K66" s="97">
        <v>631010000</v>
      </c>
      <c r="L66" s="96" t="s">
        <v>1542</v>
      </c>
      <c r="M66" s="96" t="s">
        <v>1399</v>
      </c>
      <c r="N66" s="96"/>
      <c r="O66" s="96"/>
      <c r="P66" s="96" t="s">
        <v>1446</v>
      </c>
      <c r="Q66" s="96"/>
      <c r="R66" s="96"/>
      <c r="S66" s="96">
        <v>100</v>
      </c>
      <c r="T66" s="96">
        <v>0</v>
      </c>
      <c r="U66" s="96">
        <v>0</v>
      </c>
      <c r="V66" s="96" t="s">
        <v>645</v>
      </c>
      <c r="W66" s="96" t="s">
        <v>1417</v>
      </c>
      <c r="X66" s="98">
        <v>3748.3</v>
      </c>
      <c r="Y66" s="98">
        <f>310*530.12</f>
        <v>164337.20000000001</v>
      </c>
      <c r="Z66" s="98">
        <f t="shared" si="5"/>
        <v>615985126.76000011</v>
      </c>
      <c r="AA66" s="98">
        <f t="shared" ref="AA66:AA70" si="9">Z66*1.12</f>
        <v>689903341.97120023</v>
      </c>
      <c r="AB66" s="72">
        <v>0</v>
      </c>
      <c r="AC66" s="98">
        <f t="shared" si="7"/>
        <v>0</v>
      </c>
      <c r="AD66" s="98">
        <f t="shared" si="8"/>
        <v>0</v>
      </c>
      <c r="AE66" s="97">
        <v>941040000097</v>
      </c>
      <c r="AF66" s="96"/>
      <c r="AG66" s="96"/>
      <c r="AH66" s="96" t="s">
        <v>316</v>
      </c>
      <c r="AI66" s="96" t="s">
        <v>1553</v>
      </c>
      <c r="AJ66" s="96" t="s">
        <v>1554</v>
      </c>
      <c r="AK66" s="96" t="s">
        <v>291</v>
      </c>
      <c r="AL66" s="96" t="s">
        <v>1555</v>
      </c>
      <c r="AM66" s="96" t="s">
        <v>1556</v>
      </c>
      <c r="AN66" s="96" t="s">
        <v>587</v>
      </c>
      <c r="AO66" s="96" t="s">
        <v>1557</v>
      </c>
      <c r="AP66" s="96"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1757</v>
      </c>
      <c r="B67" s="29" t="s">
        <v>1485</v>
      </c>
      <c r="C67" s="96" t="s">
        <v>1551</v>
      </c>
      <c r="D67" s="96" t="s">
        <v>1540</v>
      </c>
      <c r="E67" s="96" t="s">
        <v>1552</v>
      </c>
      <c r="F67" s="96" t="s">
        <v>1526</v>
      </c>
      <c r="G67" s="96" t="s">
        <v>1527</v>
      </c>
      <c r="H67" s="96" t="s">
        <v>1528</v>
      </c>
      <c r="I67" s="96" t="s">
        <v>1756</v>
      </c>
      <c r="J67" s="96" t="s">
        <v>752</v>
      </c>
      <c r="K67" s="97">
        <v>631010000</v>
      </c>
      <c r="L67" s="96" t="s">
        <v>1542</v>
      </c>
      <c r="M67" s="96" t="s">
        <v>1399</v>
      </c>
      <c r="N67" s="96"/>
      <c r="O67" s="96"/>
      <c r="P67" s="96" t="s">
        <v>1446</v>
      </c>
      <c r="Q67" s="96"/>
      <c r="R67" s="96"/>
      <c r="S67" s="96">
        <v>100</v>
      </c>
      <c r="T67" s="96">
        <v>0</v>
      </c>
      <c r="U67" s="96">
        <v>0</v>
      </c>
      <c r="V67" s="96" t="s">
        <v>645</v>
      </c>
      <c r="W67" s="96" t="s">
        <v>1417</v>
      </c>
      <c r="X67" s="98">
        <v>17291.41</v>
      </c>
      <c r="Y67" s="98">
        <f>310*470</f>
        <v>145700</v>
      </c>
      <c r="Z67" s="98">
        <f t="shared" si="5"/>
        <v>2519358437</v>
      </c>
      <c r="AA67" s="98">
        <f t="shared" si="9"/>
        <v>2821681449.4400001</v>
      </c>
      <c r="AB67" s="72">
        <v>0</v>
      </c>
      <c r="AC67" s="98">
        <f t="shared" si="7"/>
        <v>0</v>
      </c>
      <c r="AD67" s="98">
        <f t="shared" si="8"/>
        <v>0</v>
      </c>
      <c r="AE67" s="97">
        <v>941040000097</v>
      </c>
      <c r="AF67" s="96"/>
      <c r="AG67" s="96"/>
      <c r="AH67" s="96" t="s">
        <v>316</v>
      </c>
      <c r="AI67" s="96" t="s">
        <v>1553</v>
      </c>
      <c r="AJ67" s="96" t="s">
        <v>1554</v>
      </c>
      <c r="AK67" s="96" t="s">
        <v>291</v>
      </c>
      <c r="AL67" s="96" t="s">
        <v>1555</v>
      </c>
      <c r="AM67" s="96" t="s">
        <v>1556</v>
      </c>
      <c r="AN67" s="96" t="s">
        <v>587</v>
      </c>
      <c r="AO67" s="96" t="s">
        <v>1557</v>
      </c>
      <c r="AP67" s="96"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29" t="s">
        <v>1815</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1758</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1759</v>
      </c>
      <c r="AM68" s="78" t="s">
        <v>1760</v>
      </c>
      <c r="AN68" s="75" t="s">
        <v>587</v>
      </c>
      <c r="AO68" s="75" t="s">
        <v>1535</v>
      </c>
      <c r="AP68" s="75" t="s">
        <v>1536</v>
      </c>
      <c r="AQ68" s="75" t="s">
        <v>524</v>
      </c>
      <c r="AR68" s="78" t="s">
        <v>1761</v>
      </c>
      <c r="AS68" s="78" t="s">
        <v>1762</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29" t="s">
        <v>1816</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1758</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1759</v>
      </c>
      <c r="AM69" s="78" t="s">
        <v>1760</v>
      </c>
      <c r="AN69" s="75" t="s">
        <v>587</v>
      </c>
      <c r="AO69" s="75" t="s">
        <v>1535</v>
      </c>
      <c r="AP69" s="75" t="s">
        <v>1536</v>
      </c>
      <c r="AQ69" s="75" t="s">
        <v>524</v>
      </c>
      <c r="AR69" s="78" t="s">
        <v>1761</v>
      </c>
      <c r="AS69" s="78" t="s">
        <v>1762</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29" t="s">
        <v>1817</v>
      </c>
      <c r="B70" s="29" t="s">
        <v>1488</v>
      </c>
      <c r="C70" s="57" t="s">
        <v>1523</v>
      </c>
      <c r="D70" s="57" t="s">
        <v>1524</v>
      </c>
      <c r="E70" s="57" t="s">
        <v>1525</v>
      </c>
      <c r="F70" s="57" t="s">
        <v>1526</v>
      </c>
      <c r="G70" s="57" t="s">
        <v>1449</v>
      </c>
      <c r="H70" s="57" t="s">
        <v>1528</v>
      </c>
      <c r="I70" s="62" t="s">
        <v>1734</v>
      </c>
      <c r="J70" s="57" t="s">
        <v>752</v>
      </c>
      <c r="K70" s="58">
        <v>631010000</v>
      </c>
      <c r="L70" s="57" t="s">
        <v>1714</v>
      </c>
      <c r="M70" s="57" t="s">
        <v>1399</v>
      </c>
      <c r="N70" s="57"/>
      <c r="O70" s="57"/>
      <c r="P70" s="62" t="s">
        <v>1756</v>
      </c>
      <c r="Q70" s="57"/>
      <c r="R70" s="57"/>
      <c r="S70" s="57">
        <v>0</v>
      </c>
      <c r="T70" s="57">
        <v>0</v>
      </c>
      <c r="U70" s="57">
        <v>100</v>
      </c>
      <c r="V70" s="57" t="s">
        <v>647</v>
      </c>
      <c r="W70" s="57" t="s">
        <v>1417</v>
      </c>
      <c r="X70" s="61">
        <v>50</v>
      </c>
      <c r="Y70" s="61">
        <f>35*119.9*516.77</f>
        <v>2168625.3049999997</v>
      </c>
      <c r="Z70" s="61">
        <f t="shared" si="5"/>
        <v>108431265.24999999</v>
      </c>
      <c r="AA70" s="61">
        <f t="shared" si="9"/>
        <v>121443017.08</v>
      </c>
      <c r="AB70" s="72">
        <v>0</v>
      </c>
      <c r="AC70" s="61">
        <f t="shared" si="7"/>
        <v>0</v>
      </c>
      <c r="AD70" s="61">
        <f t="shared" si="8"/>
        <v>0</v>
      </c>
      <c r="AE70" s="58">
        <v>941040000097</v>
      </c>
      <c r="AF70" s="57"/>
      <c r="AG70" s="57"/>
      <c r="AH70" s="57" t="s">
        <v>316</v>
      </c>
      <c r="AI70" s="57" t="s">
        <v>1531</v>
      </c>
      <c r="AJ70" s="120"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1763</v>
      </c>
      <c r="B71" s="29" t="s">
        <v>1489</v>
      </c>
      <c r="C71" s="29" t="s">
        <v>1764</v>
      </c>
      <c r="D71" s="30" t="s">
        <v>1765</v>
      </c>
      <c r="E71" s="30" t="s">
        <v>1766</v>
      </c>
      <c r="F71" s="29" t="s">
        <v>1526</v>
      </c>
      <c r="G71" s="29" t="s">
        <v>1449</v>
      </c>
      <c r="H71" s="29" t="s">
        <v>1528</v>
      </c>
      <c r="I71" s="29" t="s">
        <v>1734</v>
      </c>
      <c r="J71" s="30" t="s">
        <v>752</v>
      </c>
      <c r="K71" s="29">
        <v>631010000</v>
      </c>
      <c r="L71" s="29" t="s">
        <v>1767</v>
      </c>
      <c r="M71" s="30" t="s">
        <v>1768</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1769</v>
      </c>
      <c r="AJ71" s="57" t="s">
        <v>1770</v>
      </c>
      <c r="AK71" s="57" t="s">
        <v>407</v>
      </c>
      <c r="AL71" s="57" t="s">
        <v>1771</v>
      </c>
      <c r="AM71" s="57" t="s">
        <v>1772</v>
      </c>
      <c r="AN71" s="57" t="s">
        <v>316</v>
      </c>
      <c r="AO71" s="57" t="s">
        <v>1773</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29" t="s">
        <v>1778</v>
      </c>
      <c r="B72" s="29" t="s">
        <v>1490</v>
      </c>
      <c r="C72" s="33" t="s">
        <v>1774</v>
      </c>
      <c r="D72" s="33" t="s">
        <v>1775</v>
      </c>
      <c r="E72" s="33" t="s">
        <v>1776</v>
      </c>
      <c r="F72" s="29" t="s">
        <v>1526</v>
      </c>
      <c r="G72" s="42" t="s">
        <v>1449</v>
      </c>
      <c r="H72" s="29" t="s">
        <v>1528</v>
      </c>
      <c r="I72" s="29" t="s">
        <v>1445</v>
      </c>
      <c r="J72" s="29" t="s">
        <v>752</v>
      </c>
      <c r="K72" s="79">
        <v>631010000</v>
      </c>
      <c r="L72" s="29" t="s">
        <v>1767</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1777</v>
      </c>
      <c r="AJ72" s="33" t="s">
        <v>1776</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48" t="s">
        <v>1795</v>
      </c>
      <c r="B73" s="29" t="s">
        <v>1797</v>
      </c>
      <c r="C73" s="128" t="s">
        <v>1523</v>
      </c>
      <c r="D73" s="29" t="s">
        <v>1524</v>
      </c>
      <c r="E73" s="29" t="s">
        <v>1525</v>
      </c>
      <c r="F73" s="29" t="s">
        <v>1526</v>
      </c>
      <c r="G73" s="42" t="s">
        <v>1527</v>
      </c>
      <c r="H73" s="29" t="s">
        <v>1528</v>
      </c>
      <c r="I73" s="42" t="s">
        <v>1756</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26">
        <v>700</v>
      </c>
      <c r="Y73" s="126">
        <f>2800*470</f>
        <v>1316000</v>
      </c>
      <c r="Z73" s="126">
        <f t="shared" ref="Z73:Z74" si="10">X73*Y73</f>
        <v>921200000</v>
      </c>
      <c r="AA73" s="126">
        <f t="shared" ref="AA73:AA74" si="11">Z73*1.12</f>
        <v>1031744000.0000001</v>
      </c>
      <c r="AB73" s="45"/>
      <c r="AC73" s="45">
        <f t="shared" ref="AC73:AC74" si="12">AB73*Y73</f>
        <v>0</v>
      </c>
      <c r="AD73" s="45">
        <f t="shared" ref="AD73:AD74" si="13">IF(W73="С НДС",AC73*1.12, (IF(W73="НДС 8",AC73*1.08,AC73)))</f>
        <v>0</v>
      </c>
      <c r="AE73" s="44">
        <v>941040000097</v>
      </c>
      <c r="AF73" s="29"/>
      <c r="AG73" s="29"/>
      <c r="AH73" s="29" t="s">
        <v>316</v>
      </c>
      <c r="AI73" s="29" t="s">
        <v>1785</v>
      </c>
      <c r="AJ73" s="29" t="s">
        <v>1786</v>
      </c>
      <c r="AK73" s="29" t="s">
        <v>291</v>
      </c>
      <c r="AL73" s="29" t="s">
        <v>1787</v>
      </c>
      <c r="AM73" s="29" t="s">
        <v>1788</v>
      </c>
      <c r="AN73" s="29" t="s">
        <v>587</v>
      </c>
      <c r="AO73" s="29" t="s">
        <v>1789</v>
      </c>
      <c r="AP73" s="29" t="s">
        <v>1790</v>
      </c>
      <c r="AQ73" s="29" t="s">
        <v>524</v>
      </c>
      <c r="AR73" s="29" t="s">
        <v>1799</v>
      </c>
      <c r="AS73" s="29" t="s">
        <v>1798</v>
      </c>
      <c r="BX73" s="94"/>
    </row>
    <row r="74" spans="1:76" ht="59.25" customHeight="1" x14ac:dyDescent="0.25">
      <c r="A74" s="48" t="s">
        <v>1796</v>
      </c>
      <c r="B74" s="29" t="s">
        <v>1491</v>
      </c>
      <c r="C74" s="128" t="s">
        <v>1523</v>
      </c>
      <c r="D74" s="29" t="s">
        <v>1524</v>
      </c>
      <c r="E74" s="29" t="s">
        <v>1525</v>
      </c>
      <c r="F74" s="29" t="s">
        <v>1526</v>
      </c>
      <c r="G74" s="42" t="s">
        <v>1527</v>
      </c>
      <c r="H74" s="29" t="s">
        <v>1528</v>
      </c>
      <c r="I74" s="29" t="s">
        <v>1756</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71">
        <v>164.5</v>
      </c>
      <c r="Y74" s="171">
        <f>2800*470</f>
        <v>1316000</v>
      </c>
      <c r="Z74" s="171">
        <f t="shared" si="10"/>
        <v>216482000</v>
      </c>
      <c r="AA74" s="171">
        <f t="shared" si="11"/>
        <v>242459840.00000003</v>
      </c>
      <c r="AB74" s="45"/>
      <c r="AC74" s="45">
        <f t="shared" si="12"/>
        <v>0</v>
      </c>
      <c r="AD74" s="45">
        <f t="shared" si="13"/>
        <v>0</v>
      </c>
      <c r="AE74" s="44">
        <v>941040000097</v>
      </c>
      <c r="AF74" s="29"/>
      <c r="AG74" s="29"/>
      <c r="AH74" s="29" t="s">
        <v>316</v>
      </c>
      <c r="AI74" s="29" t="s">
        <v>1791</v>
      </c>
      <c r="AJ74" s="29" t="s">
        <v>1792</v>
      </c>
      <c r="AK74" s="29" t="s">
        <v>291</v>
      </c>
      <c r="AL74" s="29" t="s">
        <v>1793</v>
      </c>
      <c r="AM74" s="29" t="s">
        <v>1794</v>
      </c>
      <c r="AN74" s="29" t="s">
        <v>587</v>
      </c>
      <c r="AO74" s="29" t="s">
        <v>1535</v>
      </c>
      <c r="AP74" s="29" t="s">
        <v>1536</v>
      </c>
      <c r="AQ74" s="29" t="s">
        <v>524</v>
      </c>
      <c r="AR74" s="29" t="s">
        <v>1799</v>
      </c>
      <c r="AS74" s="29" t="s">
        <v>1798</v>
      </c>
      <c r="BX74" s="94"/>
    </row>
    <row r="75" spans="1:76" s="147" customFormat="1" ht="35.25" customHeight="1" x14ac:dyDescent="0.25">
      <c r="A75" s="135" t="s">
        <v>1800</v>
      </c>
      <c r="B75" s="29" t="s">
        <v>1492</v>
      </c>
      <c r="C75" s="136" t="s">
        <v>1715</v>
      </c>
      <c r="D75" s="136" t="s">
        <v>1540</v>
      </c>
      <c r="E75" s="136" t="s">
        <v>1716</v>
      </c>
      <c r="F75" s="137" t="s">
        <v>1526</v>
      </c>
      <c r="G75" s="138" t="s">
        <v>1449</v>
      </c>
      <c r="H75" s="138" t="s">
        <v>1528</v>
      </c>
      <c r="I75" s="139" t="s">
        <v>1756</v>
      </c>
      <c r="J75" s="138" t="s">
        <v>752</v>
      </c>
      <c r="K75" s="140">
        <v>631010000</v>
      </c>
      <c r="L75" s="138" t="s">
        <v>1717</v>
      </c>
      <c r="M75" s="138" t="s">
        <v>1399</v>
      </c>
      <c r="N75" s="138"/>
      <c r="O75" s="138"/>
      <c r="P75" s="138" t="s">
        <v>1446</v>
      </c>
      <c r="Q75" s="141"/>
      <c r="R75" s="141"/>
      <c r="S75" s="138">
        <v>0</v>
      </c>
      <c r="T75" s="138">
        <v>0</v>
      </c>
      <c r="U75" s="138">
        <v>100</v>
      </c>
      <c r="V75" s="138" t="s">
        <v>645</v>
      </c>
      <c r="W75" s="138" t="s">
        <v>1417</v>
      </c>
      <c r="X75" s="132">
        <v>2000</v>
      </c>
      <c r="Y75" s="133">
        <f>502.83*227.24</f>
        <v>114263.0892</v>
      </c>
      <c r="Z75" s="134">
        <f>X75*Y75</f>
        <v>228526178.40000001</v>
      </c>
      <c r="AA75" s="131">
        <f>Z75*1.12</f>
        <v>255949319.80800003</v>
      </c>
      <c r="AB75" s="142">
        <v>0</v>
      </c>
      <c r="AC75" s="133">
        <v>0</v>
      </c>
      <c r="AD75" s="133">
        <v>0</v>
      </c>
      <c r="AE75" s="140">
        <v>941040000097</v>
      </c>
      <c r="AF75" s="143"/>
      <c r="AG75" s="143"/>
      <c r="AH75" s="138" t="s">
        <v>316</v>
      </c>
      <c r="AI75" s="138" t="s">
        <v>1719</v>
      </c>
      <c r="AJ75" s="138" t="s">
        <v>1720</v>
      </c>
      <c r="AK75" s="138" t="s">
        <v>291</v>
      </c>
      <c r="AL75" s="138" t="s">
        <v>1721</v>
      </c>
      <c r="AM75" s="138" t="s">
        <v>1722</v>
      </c>
      <c r="AN75" s="138" t="s">
        <v>587</v>
      </c>
      <c r="AO75" s="138" t="s">
        <v>1723</v>
      </c>
      <c r="AP75" s="138" t="s">
        <v>1724</v>
      </c>
      <c r="AQ75" s="144"/>
      <c r="AR75" s="145"/>
      <c r="AS75" s="145"/>
      <c r="AT75" s="145"/>
      <c r="AU75" s="145"/>
      <c r="AV75" s="145"/>
      <c r="AW75" s="145"/>
      <c r="AX75" s="145"/>
      <c r="AY75" s="145"/>
      <c r="AZ75" s="145"/>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row>
    <row r="76" spans="1:76" s="147" customFormat="1" ht="33" customHeight="1" x14ac:dyDescent="0.25">
      <c r="A76" s="135" t="s">
        <v>1818</v>
      </c>
      <c r="B76" s="29" t="s">
        <v>1493</v>
      </c>
      <c r="C76" s="136" t="s">
        <v>1715</v>
      </c>
      <c r="D76" s="136" t="s">
        <v>1540</v>
      </c>
      <c r="E76" s="136" t="s">
        <v>1716</v>
      </c>
      <c r="F76" s="137" t="s">
        <v>1526</v>
      </c>
      <c r="G76" s="138" t="s">
        <v>1449</v>
      </c>
      <c r="H76" s="138" t="s">
        <v>1528</v>
      </c>
      <c r="I76" s="139" t="s">
        <v>1756</v>
      </c>
      <c r="J76" s="138" t="s">
        <v>752</v>
      </c>
      <c r="K76" s="140">
        <v>631010000</v>
      </c>
      <c r="L76" s="138" t="s">
        <v>1717</v>
      </c>
      <c r="M76" s="138" t="s">
        <v>1399</v>
      </c>
      <c r="N76" s="138"/>
      <c r="O76" s="138"/>
      <c r="P76" s="138" t="s">
        <v>1446</v>
      </c>
      <c r="Q76" s="141"/>
      <c r="R76" s="141"/>
      <c r="S76" s="138">
        <v>0</v>
      </c>
      <c r="T76" s="138">
        <v>0</v>
      </c>
      <c r="U76" s="138">
        <v>100</v>
      </c>
      <c r="V76" s="138" t="s">
        <v>645</v>
      </c>
      <c r="W76" s="138" t="s">
        <v>1417</v>
      </c>
      <c r="X76" s="132">
        <v>3000</v>
      </c>
      <c r="Y76" s="133">
        <f>502.83*227.24</f>
        <v>114263.0892</v>
      </c>
      <c r="Z76" s="134">
        <f>X76*Y76</f>
        <v>342789267.60000002</v>
      </c>
      <c r="AA76" s="131">
        <f>Z76*1.12</f>
        <v>383923979.71200007</v>
      </c>
      <c r="AB76" s="142">
        <v>0</v>
      </c>
      <c r="AC76" s="133">
        <v>0</v>
      </c>
      <c r="AD76" s="133">
        <v>0</v>
      </c>
      <c r="AE76" s="140">
        <v>941040000097</v>
      </c>
      <c r="AF76" s="143"/>
      <c r="AG76" s="143"/>
      <c r="AH76" s="138" t="s">
        <v>316</v>
      </c>
      <c r="AI76" s="138" t="s">
        <v>1719</v>
      </c>
      <c r="AJ76" s="138" t="s">
        <v>1720</v>
      </c>
      <c r="AK76" s="138" t="s">
        <v>291</v>
      </c>
      <c r="AL76" s="138" t="s">
        <v>1721</v>
      </c>
      <c r="AM76" s="138" t="s">
        <v>1722</v>
      </c>
      <c r="AN76" s="138" t="s">
        <v>587</v>
      </c>
      <c r="AO76" s="138" t="s">
        <v>1723</v>
      </c>
      <c r="AP76" s="138" t="s">
        <v>1724</v>
      </c>
      <c r="AQ76" s="144"/>
      <c r="AR76" s="145"/>
      <c r="AS76" s="145"/>
      <c r="AT76" s="145"/>
      <c r="AU76" s="145"/>
      <c r="AV76" s="145"/>
      <c r="AW76" s="145"/>
      <c r="AX76" s="145"/>
      <c r="AY76" s="145"/>
      <c r="AZ76" s="145"/>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row>
    <row r="77" spans="1:76" s="147" customFormat="1" ht="30" customHeight="1" x14ac:dyDescent="0.25">
      <c r="A77" s="135" t="s">
        <v>1819</v>
      </c>
      <c r="B77" s="29" t="s">
        <v>1494</v>
      </c>
      <c r="C77" s="136" t="s">
        <v>1715</v>
      </c>
      <c r="D77" s="136" t="s">
        <v>1540</v>
      </c>
      <c r="E77" s="136" t="s">
        <v>1716</v>
      </c>
      <c r="F77" s="137" t="s">
        <v>1526</v>
      </c>
      <c r="G77" s="138" t="s">
        <v>1449</v>
      </c>
      <c r="H77" s="138" t="s">
        <v>1528</v>
      </c>
      <c r="I77" s="139" t="s">
        <v>1756</v>
      </c>
      <c r="J77" s="138" t="s">
        <v>752</v>
      </c>
      <c r="K77" s="140">
        <v>631010000</v>
      </c>
      <c r="L77" s="138" t="s">
        <v>1717</v>
      </c>
      <c r="M77" s="138" t="s">
        <v>1399</v>
      </c>
      <c r="N77" s="138"/>
      <c r="O77" s="138"/>
      <c r="P77" s="138" t="s">
        <v>1446</v>
      </c>
      <c r="Q77" s="141"/>
      <c r="R77" s="141"/>
      <c r="S77" s="138">
        <v>0</v>
      </c>
      <c r="T77" s="138">
        <v>0</v>
      </c>
      <c r="U77" s="138">
        <v>100</v>
      </c>
      <c r="V77" s="138" t="s">
        <v>645</v>
      </c>
      <c r="W77" s="138" t="s">
        <v>1417</v>
      </c>
      <c r="X77" s="132">
        <v>4000</v>
      </c>
      <c r="Y77" s="133">
        <f>502.83*227.24</f>
        <v>114263.0892</v>
      </c>
      <c r="Z77" s="134">
        <f>X77*Y77</f>
        <v>457052356.80000001</v>
      </c>
      <c r="AA77" s="131">
        <f>Z77*1.12</f>
        <v>511898639.61600006</v>
      </c>
      <c r="AB77" s="142">
        <v>0</v>
      </c>
      <c r="AC77" s="133">
        <v>0</v>
      </c>
      <c r="AD77" s="133">
        <v>0</v>
      </c>
      <c r="AE77" s="140">
        <v>941040000097</v>
      </c>
      <c r="AF77" s="143"/>
      <c r="AG77" s="143"/>
      <c r="AH77" s="138" t="s">
        <v>316</v>
      </c>
      <c r="AI77" s="138" t="s">
        <v>1719</v>
      </c>
      <c r="AJ77" s="138" t="s">
        <v>1720</v>
      </c>
      <c r="AK77" s="138" t="s">
        <v>291</v>
      </c>
      <c r="AL77" s="138" t="s">
        <v>1721</v>
      </c>
      <c r="AM77" s="138" t="s">
        <v>1722</v>
      </c>
      <c r="AN77" s="138" t="s">
        <v>587</v>
      </c>
      <c r="AO77" s="138" t="s">
        <v>1723</v>
      </c>
      <c r="AP77" s="138" t="s">
        <v>1724</v>
      </c>
      <c r="AQ77" s="144"/>
      <c r="AR77" s="145"/>
      <c r="AS77" s="145"/>
      <c r="AT77" s="145"/>
      <c r="AU77" s="145"/>
      <c r="AV77" s="145"/>
      <c r="AW77" s="145"/>
      <c r="AX77" s="145"/>
      <c r="AY77" s="145"/>
      <c r="AZ77" s="145"/>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row>
    <row r="78" spans="1:76" s="147" customFormat="1" ht="32.25" customHeight="1" x14ac:dyDescent="0.25">
      <c r="A78" s="135" t="s">
        <v>1820</v>
      </c>
      <c r="B78" s="29" t="s">
        <v>1495</v>
      </c>
      <c r="C78" s="136" t="s">
        <v>1715</v>
      </c>
      <c r="D78" s="136" t="s">
        <v>1540</v>
      </c>
      <c r="E78" s="136" t="s">
        <v>1716</v>
      </c>
      <c r="F78" s="137" t="s">
        <v>1526</v>
      </c>
      <c r="G78" s="138" t="s">
        <v>1449</v>
      </c>
      <c r="H78" s="138" t="s">
        <v>1528</v>
      </c>
      <c r="I78" s="139" t="s">
        <v>1756</v>
      </c>
      <c r="J78" s="138" t="s">
        <v>752</v>
      </c>
      <c r="K78" s="140">
        <v>631010000</v>
      </c>
      <c r="L78" s="138" t="s">
        <v>1717</v>
      </c>
      <c r="M78" s="138" t="s">
        <v>1399</v>
      </c>
      <c r="N78" s="138"/>
      <c r="O78" s="138"/>
      <c r="P78" s="138" t="s">
        <v>1446</v>
      </c>
      <c r="Q78" s="141"/>
      <c r="R78" s="141"/>
      <c r="S78" s="138">
        <v>0</v>
      </c>
      <c r="T78" s="138">
        <v>0</v>
      </c>
      <c r="U78" s="138">
        <v>100</v>
      </c>
      <c r="V78" s="138" t="s">
        <v>645</v>
      </c>
      <c r="W78" s="138" t="s">
        <v>1417</v>
      </c>
      <c r="X78" s="132">
        <v>10000</v>
      </c>
      <c r="Y78" s="133">
        <f>502.83*227.24</f>
        <v>114263.0892</v>
      </c>
      <c r="Z78" s="134">
        <f>X78*Y78</f>
        <v>1142630892</v>
      </c>
      <c r="AA78" s="131">
        <f>Z78*1.12</f>
        <v>1279746599.0400002</v>
      </c>
      <c r="AB78" s="142">
        <v>0</v>
      </c>
      <c r="AC78" s="133">
        <v>0</v>
      </c>
      <c r="AD78" s="133">
        <v>0</v>
      </c>
      <c r="AE78" s="140">
        <v>941040000097</v>
      </c>
      <c r="AF78" s="143"/>
      <c r="AG78" s="143"/>
      <c r="AH78" s="138" t="s">
        <v>316</v>
      </c>
      <c r="AI78" s="138" t="s">
        <v>1719</v>
      </c>
      <c r="AJ78" s="138" t="s">
        <v>1720</v>
      </c>
      <c r="AK78" s="138" t="s">
        <v>291</v>
      </c>
      <c r="AL78" s="138" t="s">
        <v>1721</v>
      </c>
      <c r="AM78" s="138" t="s">
        <v>1722</v>
      </c>
      <c r="AN78" s="138" t="s">
        <v>587</v>
      </c>
      <c r="AO78" s="138" t="s">
        <v>1723</v>
      </c>
      <c r="AP78" s="138" t="s">
        <v>1724</v>
      </c>
      <c r="AQ78" s="144"/>
      <c r="AR78" s="145"/>
      <c r="AS78" s="145"/>
      <c r="AT78" s="145"/>
      <c r="AU78" s="145"/>
      <c r="AV78" s="145"/>
      <c r="AW78" s="145"/>
      <c r="AX78" s="145"/>
      <c r="AY78" s="145"/>
      <c r="AZ78" s="145"/>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row>
    <row r="79" spans="1:76" ht="50.25" customHeight="1" x14ac:dyDescent="0.25">
      <c r="A79" s="48" t="s">
        <v>1821</v>
      </c>
      <c r="B79" s="29" t="s">
        <v>1496</v>
      </c>
      <c r="C79" s="128" t="s">
        <v>1523</v>
      </c>
      <c r="D79" s="29" t="s">
        <v>1524</v>
      </c>
      <c r="E79" s="29" t="s">
        <v>1525</v>
      </c>
      <c r="F79" s="29" t="s">
        <v>1526</v>
      </c>
      <c r="G79" s="42" t="s">
        <v>1527</v>
      </c>
      <c r="H79" s="29" t="s">
        <v>1528</v>
      </c>
      <c r="I79" s="29" t="s">
        <v>1756</v>
      </c>
      <c r="J79" s="29" t="s">
        <v>752</v>
      </c>
      <c r="K79" s="79">
        <v>631010000</v>
      </c>
      <c r="L79" s="29" t="s">
        <v>1529</v>
      </c>
      <c r="M79" s="29" t="s">
        <v>1399</v>
      </c>
      <c r="N79" s="29"/>
      <c r="O79" s="29"/>
      <c r="P79" s="29"/>
      <c r="Q79" s="161" t="s">
        <v>1837</v>
      </c>
      <c r="R79" s="161" t="s">
        <v>1446</v>
      </c>
      <c r="S79" s="29">
        <v>0</v>
      </c>
      <c r="T79" s="29">
        <v>0</v>
      </c>
      <c r="U79" s="29">
        <v>100</v>
      </c>
      <c r="V79" s="29" t="s">
        <v>647</v>
      </c>
      <c r="W79" s="29" t="s">
        <v>1417</v>
      </c>
      <c r="X79" s="172">
        <v>350</v>
      </c>
      <c r="Y79" s="171">
        <f>35.5*115*518.31</f>
        <v>2116000.5749999997</v>
      </c>
      <c r="Z79" s="171">
        <f t="shared" ref="Z79:Z83" si="14">X79*Y79</f>
        <v>740600201.24999988</v>
      </c>
      <c r="AA79" s="171">
        <f t="shared" ref="AA79" si="15">Z79*1.12</f>
        <v>829472225.39999998</v>
      </c>
      <c r="AB79" s="45"/>
      <c r="AC79" s="45">
        <f t="shared" ref="AC79" si="16">AB79*Y79</f>
        <v>0</v>
      </c>
      <c r="AD79" s="45">
        <f t="shared" ref="AD79" si="17">IF(W79="С НДС",AC79*1.12, (IF(W79="НДС 8",AC79*1.08,AC79)))</f>
        <v>0</v>
      </c>
      <c r="AE79" s="44">
        <v>941040000097</v>
      </c>
      <c r="AF79" s="29"/>
      <c r="AG79" s="29"/>
      <c r="AH79" s="29" t="s">
        <v>316</v>
      </c>
      <c r="AI79" s="29" t="s">
        <v>1791</v>
      </c>
      <c r="AJ79" s="29" t="s">
        <v>1792</v>
      </c>
      <c r="AK79" s="29" t="s">
        <v>291</v>
      </c>
      <c r="AL79" s="29" t="s">
        <v>1793</v>
      </c>
      <c r="AM79" s="29" t="s">
        <v>1794</v>
      </c>
      <c r="AN79" s="29" t="s">
        <v>587</v>
      </c>
      <c r="AO79" s="29" t="s">
        <v>1535</v>
      </c>
      <c r="AP79" s="29" t="s">
        <v>1536</v>
      </c>
      <c r="AQ79" s="29"/>
    </row>
    <row r="80" spans="1:76" ht="62.25" customHeight="1" x14ac:dyDescent="0.25">
      <c r="A80" s="48" t="s">
        <v>1822</v>
      </c>
      <c r="B80" s="29" t="s">
        <v>1450</v>
      </c>
      <c r="C80" s="120" t="s">
        <v>1551</v>
      </c>
      <c r="D80" s="57" t="s">
        <v>1540</v>
      </c>
      <c r="E80" s="57" t="s">
        <v>1552</v>
      </c>
      <c r="F80" s="57" t="s">
        <v>1526</v>
      </c>
      <c r="G80" s="57" t="s">
        <v>1527</v>
      </c>
      <c r="H80" s="57" t="s">
        <v>1528</v>
      </c>
      <c r="I80" s="57" t="s">
        <v>1756</v>
      </c>
      <c r="J80" s="57" t="s">
        <v>752</v>
      </c>
      <c r="K80" s="58">
        <v>631010000</v>
      </c>
      <c r="L80" s="57" t="s">
        <v>1542</v>
      </c>
      <c r="M80" s="57" t="s">
        <v>1399</v>
      </c>
      <c r="N80" s="62" t="s">
        <v>1779</v>
      </c>
      <c r="O80" s="62" t="s">
        <v>1780</v>
      </c>
      <c r="P80" s="57"/>
      <c r="Q80" s="57"/>
      <c r="R80" s="57"/>
      <c r="S80" s="57">
        <v>0</v>
      </c>
      <c r="T80" s="57">
        <v>0</v>
      </c>
      <c r="U80" s="57">
        <v>100</v>
      </c>
      <c r="V80" s="57" t="s">
        <v>645</v>
      </c>
      <c r="W80" s="57" t="s">
        <v>1417</v>
      </c>
      <c r="X80" s="148">
        <v>500</v>
      </c>
      <c r="Y80" s="148">
        <f>210*502.83</f>
        <v>105594.3</v>
      </c>
      <c r="Z80" s="148">
        <f t="shared" si="14"/>
        <v>52797150</v>
      </c>
      <c r="AA80" s="148">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1783</v>
      </c>
      <c r="AP80" s="62" t="s">
        <v>1784</v>
      </c>
      <c r="AQ80" s="149"/>
    </row>
    <row r="81" spans="1:78" ht="55.5" customHeight="1" x14ac:dyDescent="0.25">
      <c r="A81" s="48" t="s">
        <v>1823</v>
      </c>
      <c r="B81" s="29" t="s">
        <v>1497</v>
      </c>
      <c r="C81" s="120" t="s">
        <v>1551</v>
      </c>
      <c r="D81" s="57" t="s">
        <v>1540</v>
      </c>
      <c r="E81" s="57" t="s">
        <v>1552</v>
      </c>
      <c r="F81" s="57" t="s">
        <v>1526</v>
      </c>
      <c r="G81" s="57" t="s">
        <v>1527</v>
      </c>
      <c r="H81" s="57" t="s">
        <v>1528</v>
      </c>
      <c r="I81" s="57" t="s">
        <v>1756</v>
      </c>
      <c r="J81" s="57" t="s">
        <v>752</v>
      </c>
      <c r="K81" s="58">
        <v>631010000</v>
      </c>
      <c r="L81" s="57" t="s">
        <v>1542</v>
      </c>
      <c r="M81" s="57" t="s">
        <v>1399</v>
      </c>
      <c r="N81" s="62" t="s">
        <v>1779</v>
      </c>
      <c r="O81" s="62" t="s">
        <v>1780</v>
      </c>
      <c r="P81" s="57"/>
      <c r="Q81" s="57"/>
      <c r="R81" s="57"/>
      <c r="S81" s="57">
        <v>0</v>
      </c>
      <c r="T81" s="57">
        <v>0</v>
      </c>
      <c r="U81" s="57">
        <v>100</v>
      </c>
      <c r="V81" s="57" t="s">
        <v>645</v>
      </c>
      <c r="W81" s="57" t="s">
        <v>1417</v>
      </c>
      <c r="X81" s="148">
        <v>1000</v>
      </c>
      <c r="Y81" s="148">
        <f>210*502.83</f>
        <v>105594.3</v>
      </c>
      <c r="Z81" s="148">
        <f t="shared" si="14"/>
        <v>105594300</v>
      </c>
      <c r="AA81" s="148">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1783</v>
      </c>
      <c r="AP81" s="62" t="s">
        <v>1784</v>
      </c>
      <c r="AQ81" s="149"/>
    </row>
    <row r="82" spans="1:78" ht="45.75" customHeight="1" x14ac:dyDescent="0.25">
      <c r="A82" s="48" t="s">
        <v>1824</v>
      </c>
      <c r="B82" s="29" t="s">
        <v>1498</v>
      </c>
      <c r="C82" s="120" t="s">
        <v>1551</v>
      </c>
      <c r="D82" s="57" t="s">
        <v>1540</v>
      </c>
      <c r="E82" s="57" t="s">
        <v>1552</v>
      </c>
      <c r="F82" s="57" t="s">
        <v>1526</v>
      </c>
      <c r="G82" s="57" t="s">
        <v>1527</v>
      </c>
      <c r="H82" s="57" t="s">
        <v>1528</v>
      </c>
      <c r="I82" s="57" t="s">
        <v>1756</v>
      </c>
      <c r="J82" s="57" t="s">
        <v>752</v>
      </c>
      <c r="K82" s="58">
        <v>631010000</v>
      </c>
      <c r="L82" s="57" t="s">
        <v>1542</v>
      </c>
      <c r="M82" s="57" t="s">
        <v>1399</v>
      </c>
      <c r="N82" s="62" t="s">
        <v>1779</v>
      </c>
      <c r="O82" s="62" t="s">
        <v>1780</v>
      </c>
      <c r="P82" s="57"/>
      <c r="Q82" s="57"/>
      <c r="R82" s="57"/>
      <c r="S82" s="57">
        <v>0</v>
      </c>
      <c r="T82" s="57">
        <v>0</v>
      </c>
      <c r="U82" s="57">
        <v>100</v>
      </c>
      <c r="V82" s="57" t="s">
        <v>645</v>
      </c>
      <c r="W82" s="57" t="s">
        <v>1417</v>
      </c>
      <c r="X82" s="148">
        <v>1500</v>
      </c>
      <c r="Y82" s="148">
        <f>210*502.83</f>
        <v>105594.3</v>
      </c>
      <c r="Z82" s="148">
        <f t="shared" si="14"/>
        <v>158391450</v>
      </c>
      <c r="AA82" s="148">
        <f>Z82*1.12</f>
        <v>177398424.00000003</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1783</v>
      </c>
      <c r="AP82" s="62" t="s">
        <v>1784</v>
      </c>
      <c r="AQ82" s="149"/>
    </row>
    <row r="83" spans="1:78" ht="45.75" customHeight="1" x14ac:dyDescent="0.25">
      <c r="A83" s="48" t="s">
        <v>1825</v>
      </c>
      <c r="B83" s="29" t="s">
        <v>1499</v>
      </c>
      <c r="C83" s="120" t="s">
        <v>1551</v>
      </c>
      <c r="D83" s="57" t="s">
        <v>1540</v>
      </c>
      <c r="E83" s="57" t="s">
        <v>1552</v>
      </c>
      <c r="F83" s="57" t="s">
        <v>1526</v>
      </c>
      <c r="G83" s="57" t="s">
        <v>1527</v>
      </c>
      <c r="H83" s="57" t="s">
        <v>1528</v>
      </c>
      <c r="I83" s="57" t="s">
        <v>1756</v>
      </c>
      <c r="J83" s="57" t="s">
        <v>752</v>
      </c>
      <c r="K83" s="58">
        <v>631010000</v>
      </c>
      <c r="L83" s="57" t="s">
        <v>1542</v>
      </c>
      <c r="M83" s="57" t="s">
        <v>1399</v>
      </c>
      <c r="N83" s="62" t="s">
        <v>1779</v>
      </c>
      <c r="O83" s="62" t="s">
        <v>1780</v>
      </c>
      <c r="P83" s="57"/>
      <c r="Q83" s="57"/>
      <c r="R83" s="57"/>
      <c r="S83" s="57">
        <v>0</v>
      </c>
      <c r="T83" s="57">
        <v>0</v>
      </c>
      <c r="U83" s="57">
        <v>100</v>
      </c>
      <c r="V83" s="57" t="s">
        <v>645</v>
      </c>
      <c r="W83" s="57" t="s">
        <v>1417</v>
      </c>
      <c r="X83" s="148">
        <v>2000</v>
      </c>
      <c r="Y83" s="148">
        <f>210*502.83</f>
        <v>105594.3</v>
      </c>
      <c r="Z83" s="148">
        <f t="shared" si="14"/>
        <v>211188600</v>
      </c>
      <c r="AA83" s="150">
        <f>Z83*1.12</f>
        <v>236531232.00000003</v>
      </c>
      <c r="AB83" s="46">
        <v>0</v>
      </c>
      <c r="AC83" s="151">
        <v>0</v>
      </c>
      <c r="AD83" s="61">
        <v>0</v>
      </c>
      <c r="AE83" s="58">
        <v>941040000097</v>
      </c>
      <c r="AF83" s="57"/>
      <c r="AG83" s="57"/>
      <c r="AH83" s="57" t="s">
        <v>316</v>
      </c>
      <c r="AI83" s="57" t="s">
        <v>1553</v>
      </c>
      <c r="AJ83" s="57" t="s">
        <v>1554</v>
      </c>
      <c r="AK83" s="57" t="s">
        <v>291</v>
      </c>
      <c r="AL83" s="62" t="s">
        <v>1735</v>
      </c>
      <c r="AM83" s="62" t="s">
        <v>1736</v>
      </c>
      <c r="AN83" s="62" t="s">
        <v>587</v>
      </c>
      <c r="AO83" s="62" t="s">
        <v>1783</v>
      </c>
      <c r="AP83" s="62" t="s">
        <v>1784</v>
      </c>
      <c r="AQ83" s="149"/>
    </row>
    <row r="84" spans="1:78" ht="42.75" customHeight="1" x14ac:dyDescent="0.25">
      <c r="A84" s="152" t="s">
        <v>1826</v>
      </c>
      <c r="B84" s="29" t="s">
        <v>1500</v>
      </c>
      <c r="C84" s="153" t="s">
        <v>1614</v>
      </c>
      <c r="D84" s="33" t="s">
        <v>1615</v>
      </c>
      <c r="E84" s="33" t="s">
        <v>1616</v>
      </c>
      <c r="F84" s="29" t="s">
        <v>1526</v>
      </c>
      <c r="G84" s="42" t="s">
        <v>1449</v>
      </c>
      <c r="H84" s="29" t="s">
        <v>1528</v>
      </c>
      <c r="I84" s="29" t="s">
        <v>1448</v>
      </c>
      <c r="J84" s="29" t="s">
        <v>752</v>
      </c>
      <c r="K84" s="79">
        <v>631010000</v>
      </c>
      <c r="L84" s="29" t="s">
        <v>1767</v>
      </c>
      <c r="M84" s="33" t="s">
        <v>1401</v>
      </c>
      <c r="P84" s="42" t="s">
        <v>1446</v>
      </c>
      <c r="Q84" s="42"/>
      <c r="R84" s="42"/>
      <c r="S84" s="79">
        <v>0</v>
      </c>
      <c r="T84" s="79">
        <v>100</v>
      </c>
      <c r="U84" s="79">
        <v>0</v>
      </c>
      <c r="V84" s="153" t="s">
        <v>647</v>
      </c>
      <c r="W84" s="42" t="s">
        <v>1417</v>
      </c>
      <c r="X84" s="126">
        <v>2000</v>
      </c>
      <c r="Y84" s="126">
        <v>228900.6</v>
      </c>
      <c r="Z84" s="154">
        <f>X84*Y84</f>
        <v>457801200</v>
      </c>
      <c r="AA84" s="154">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78" s="166" customFormat="1" ht="43.5" customHeight="1" x14ac:dyDescent="0.25">
      <c r="A85" s="160">
        <v>2700261</v>
      </c>
      <c r="B85" s="161" t="s">
        <v>1501</v>
      </c>
      <c r="C85" s="162" t="s">
        <v>1584</v>
      </c>
      <c r="D85" s="162" t="s">
        <v>1585</v>
      </c>
      <c r="E85" s="162" t="s">
        <v>1586</v>
      </c>
      <c r="F85" s="161" t="s">
        <v>1526</v>
      </c>
      <c r="G85" s="163">
        <v>631010000</v>
      </c>
      <c r="H85" s="162" t="s">
        <v>1451</v>
      </c>
      <c r="I85" s="161" t="s">
        <v>1444</v>
      </c>
      <c r="J85" s="162" t="s">
        <v>752</v>
      </c>
      <c r="K85" s="163">
        <v>631010000</v>
      </c>
      <c r="L85" s="162" t="s">
        <v>1568</v>
      </c>
      <c r="M85" s="162" t="s">
        <v>1401</v>
      </c>
      <c r="N85" s="163"/>
      <c r="O85" s="162"/>
      <c r="P85" s="161" t="s">
        <v>1446</v>
      </c>
      <c r="Q85" s="162"/>
      <c r="R85" s="162"/>
      <c r="S85" s="163">
        <v>0</v>
      </c>
      <c r="T85" s="163">
        <v>100</v>
      </c>
      <c r="U85" s="163">
        <v>0</v>
      </c>
      <c r="V85" s="162" t="s">
        <v>647</v>
      </c>
      <c r="W85" s="162" t="s">
        <v>1417</v>
      </c>
      <c r="X85" s="158">
        <v>82</v>
      </c>
      <c r="Y85" s="164">
        <v>229320</v>
      </c>
      <c r="Z85" s="164">
        <v>18804240</v>
      </c>
      <c r="AA85" s="164">
        <v>21060748.800000001</v>
      </c>
      <c r="AB85" s="158">
        <v>0</v>
      </c>
      <c r="AC85" s="158">
        <v>0</v>
      </c>
      <c r="AD85" s="158">
        <v>0</v>
      </c>
      <c r="AE85" s="163">
        <v>941040000097</v>
      </c>
      <c r="AF85" s="162"/>
      <c r="AG85" s="162"/>
      <c r="AH85" s="162" t="s">
        <v>587</v>
      </c>
      <c r="AI85" s="162" t="s">
        <v>1587</v>
      </c>
      <c r="AJ85" s="162" t="s">
        <v>1588</v>
      </c>
      <c r="AK85" s="162" t="s">
        <v>512</v>
      </c>
      <c r="AL85" s="162" t="s">
        <v>1589</v>
      </c>
      <c r="AM85" s="162" t="s">
        <v>1590</v>
      </c>
      <c r="AN85" s="162" t="s">
        <v>316</v>
      </c>
      <c r="AO85" s="162" t="s">
        <v>1591</v>
      </c>
      <c r="AP85" s="162" t="s">
        <v>1592</v>
      </c>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5"/>
      <c r="BY85" s="165"/>
      <c r="BZ85" s="165"/>
    </row>
    <row r="86" spans="1:78" s="166" customFormat="1" ht="43.5" customHeight="1" x14ac:dyDescent="0.25">
      <c r="A86" s="160">
        <v>2700247</v>
      </c>
      <c r="B86" s="161" t="s">
        <v>1502</v>
      </c>
      <c r="C86" s="162" t="s">
        <v>1593</v>
      </c>
      <c r="D86" s="162" t="s">
        <v>1585</v>
      </c>
      <c r="E86" s="162" t="s">
        <v>1594</v>
      </c>
      <c r="F86" s="161" t="s">
        <v>1526</v>
      </c>
      <c r="G86" s="163">
        <v>631010000</v>
      </c>
      <c r="H86" s="162" t="s">
        <v>1451</v>
      </c>
      <c r="I86" s="161" t="s">
        <v>1444</v>
      </c>
      <c r="J86" s="162" t="s">
        <v>752</v>
      </c>
      <c r="K86" s="163">
        <v>631010000</v>
      </c>
      <c r="L86" s="162" t="s">
        <v>1568</v>
      </c>
      <c r="M86" s="162" t="s">
        <v>1401</v>
      </c>
      <c r="N86" s="163"/>
      <c r="O86" s="162"/>
      <c r="P86" s="161" t="s">
        <v>1446</v>
      </c>
      <c r="Q86" s="162"/>
      <c r="R86" s="162"/>
      <c r="S86" s="163">
        <v>0</v>
      </c>
      <c r="T86" s="163">
        <v>100</v>
      </c>
      <c r="U86" s="163">
        <v>0</v>
      </c>
      <c r="V86" s="162" t="s">
        <v>647</v>
      </c>
      <c r="W86" s="162" t="s">
        <v>1417</v>
      </c>
      <c r="X86" s="159">
        <v>8.89</v>
      </c>
      <c r="Y86" s="164">
        <v>709800</v>
      </c>
      <c r="Z86" s="164">
        <v>6310122</v>
      </c>
      <c r="AA86" s="164">
        <v>7067336.6400000006</v>
      </c>
      <c r="AB86" s="158">
        <v>0</v>
      </c>
      <c r="AC86" s="158">
        <v>0</v>
      </c>
      <c r="AD86" s="158">
        <v>0</v>
      </c>
      <c r="AE86" s="163">
        <v>941040000097</v>
      </c>
      <c r="AF86" s="162"/>
      <c r="AG86" s="162"/>
      <c r="AH86" s="162" t="s">
        <v>583</v>
      </c>
      <c r="AI86" s="162" t="s">
        <v>1595</v>
      </c>
      <c r="AJ86" s="162" t="s">
        <v>1595</v>
      </c>
      <c r="AK86" s="162" t="s">
        <v>512</v>
      </c>
      <c r="AL86" s="162" t="s">
        <v>1596</v>
      </c>
      <c r="AM86" s="162" t="s">
        <v>1596</v>
      </c>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5"/>
      <c r="BY86" s="165"/>
      <c r="BZ86" s="165"/>
    </row>
    <row r="87" spans="1:78" s="166" customFormat="1" ht="43.5" customHeight="1" x14ac:dyDescent="0.25">
      <c r="A87" s="160">
        <v>2700246</v>
      </c>
      <c r="B87" s="161" t="s">
        <v>1836</v>
      </c>
      <c r="C87" s="162" t="s">
        <v>1593</v>
      </c>
      <c r="D87" s="162" t="s">
        <v>1585</v>
      </c>
      <c r="E87" s="162" t="s">
        <v>1594</v>
      </c>
      <c r="F87" s="161" t="s">
        <v>1526</v>
      </c>
      <c r="G87" s="163">
        <v>631010000</v>
      </c>
      <c r="H87" s="162" t="s">
        <v>1451</v>
      </c>
      <c r="I87" s="161" t="s">
        <v>1444</v>
      </c>
      <c r="J87" s="162" t="s">
        <v>752</v>
      </c>
      <c r="K87" s="163">
        <v>631010000</v>
      </c>
      <c r="L87" s="162" t="s">
        <v>1568</v>
      </c>
      <c r="M87" s="162" t="s">
        <v>1401</v>
      </c>
      <c r="N87" s="163"/>
      <c r="O87" s="162"/>
      <c r="P87" s="161" t="s">
        <v>1446</v>
      </c>
      <c r="Q87" s="162"/>
      <c r="R87" s="162"/>
      <c r="S87" s="163">
        <v>0</v>
      </c>
      <c r="T87" s="163">
        <v>100</v>
      </c>
      <c r="U87" s="163">
        <v>0</v>
      </c>
      <c r="V87" s="162" t="s">
        <v>647</v>
      </c>
      <c r="W87" s="162" t="s">
        <v>1417</v>
      </c>
      <c r="X87" s="159">
        <v>8.89</v>
      </c>
      <c r="Y87" s="164">
        <v>709800</v>
      </c>
      <c r="Z87" s="164">
        <v>6310122</v>
      </c>
      <c r="AA87" s="164">
        <v>7067336.6400000006</v>
      </c>
      <c r="AB87" s="158">
        <v>0</v>
      </c>
      <c r="AC87" s="158">
        <v>0</v>
      </c>
      <c r="AD87" s="158">
        <v>0</v>
      </c>
      <c r="AE87" s="163">
        <v>941040000097</v>
      </c>
      <c r="AF87" s="162"/>
      <c r="AG87" s="162"/>
      <c r="AH87" s="162" t="s">
        <v>583</v>
      </c>
      <c r="AI87" s="162" t="s">
        <v>1603</v>
      </c>
      <c r="AJ87" s="162" t="s">
        <v>1603</v>
      </c>
      <c r="AK87" s="162" t="s">
        <v>512</v>
      </c>
      <c r="AL87" s="162" t="s">
        <v>1604</v>
      </c>
      <c r="AM87" s="162" t="s">
        <v>1604</v>
      </c>
      <c r="AN87" s="162" t="s">
        <v>289</v>
      </c>
      <c r="AO87" s="162" t="s">
        <v>1605</v>
      </c>
      <c r="AP87" s="162" t="s">
        <v>1605</v>
      </c>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5"/>
      <c r="BY87" s="165"/>
      <c r="BZ87" s="165"/>
    </row>
    <row r="88" spans="1:78" s="182" customFormat="1" x14ac:dyDescent="0.25">
      <c r="A88" s="176" t="s">
        <v>1838</v>
      </c>
      <c r="B88" s="173" t="s">
        <v>1841</v>
      </c>
      <c r="C88" s="177" t="s">
        <v>1551</v>
      </c>
      <c r="D88" s="178" t="s">
        <v>1540</v>
      </c>
      <c r="E88" s="178" t="s">
        <v>1541</v>
      </c>
      <c r="F88" s="178" t="s">
        <v>1526</v>
      </c>
      <c r="G88" s="178" t="s">
        <v>1527</v>
      </c>
      <c r="H88" s="178" t="s">
        <v>1528</v>
      </c>
      <c r="I88" s="178" t="s">
        <v>1756</v>
      </c>
      <c r="J88" s="178" t="s">
        <v>752</v>
      </c>
      <c r="K88" s="179">
        <v>631010000</v>
      </c>
      <c r="L88" s="178" t="s">
        <v>1542</v>
      </c>
      <c r="M88" s="178" t="s">
        <v>1399</v>
      </c>
      <c r="N88" s="178"/>
      <c r="O88" s="178"/>
      <c r="P88" s="178" t="s">
        <v>1446</v>
      </c>
      <c r="Q88" s="178"/>
      <c r="R88" s="178"/>
      <c r="S88" s="178">
        <v>0</v>
      </c>
      <c r="T88" s="178">
        <v>0</v>
      </c>
      <c r="U88" s="178">
        <v>100</v>
      </c>
      <c r="V88" s="178" t="s">
        <v>645</v>
      </c>
      <c r="W88" s="178" t="s">
        <v>1417</v>
      </c>
      <c r="X88" s="174">
        <v>6500</v>
      </c>
      <c r="Y88" s="174">
        <f>268.54*518.57</f>
        <v>139256.78780000002</v>
      </c>
      <c r="Z88" s="175">
        <f t="shared" ref="Z88:Z90" si="18">X88*Y88</f>
        <v>905169120.70000017</v>
      </c>
      <c r="AA88" s="175">
        <f t="shared" ref="AA88:AA90" si="19">Z88*1.12</f>
        <v>1013789415.1840003</v>
      </c>
      <c r="AB88" s="175">
        <v>0</v>
      </c>
      <c r="AC88" s="175">
        <v>0</v>
      </c>
      <c r="AD88" s="175">
        <v>0</v>
      </c>
      <c r="AE88" s="179">
        <v>941040000097</v>
      </c>
      <c r="AF88" s="178"/>
      <c r="AG88" s="178"/>
      <c r="AH88" s="178" t="s">
        <v>316</v>
      </c>
      <c r="AI88" s="178" t="s">
        <v>1543</v>
      </c>
      <c r="AJ88" s="178" t="s">
        <v>1544</v>
      </c>
      <c r="AK88" s="178" t="s">
        <v>291</v>
      </c>
      <c r="AL88" s="178" t="s">
        <v>1545</v>
      </c>
      <c r="AM88" s="178" t="s">
        <v>1546</v>
      </c>
      <c r="AN88" s="178" t="s">
        <v>587</v>
      </c>
      <c r="AO88" s="178" t="s">
        <v>1547</v>
      </c>
      <c r="AP88" s="178" t="s">
        <v>1548</v>
      </c>
      <c r="AQ88" s="178" t="s">
        <v>524</v>
      </c>
      <c r="AR88" s="178" t="s">
        <v>1549</v>
      </c>
      <c r="AS88" s="178" t="s">
        <v>1550</v>
      </c>
      <c r="AT88" s="180"/>
      <c r="AU88" s="180"/>
      <c r="AV88" s="180"/>
      <c r="AW88" s="180"/>
      <c r="AX88" s="180"/>
      <c r="AY88" s="180"/>
      <c r="AZ88" s="180"/>
      <c r="BA88" s="181"/>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row>
    <row r="89" spans="1:78" s="182" customFormat="1" x14ac:dyDescent="0.25">
      <c r="A89" s="176" t="s">
        <v>1839</v>
      </c>
      <c r="B89" s="173" t="s">
        <v>1842</v>
      </c>
      <c r="C89" s="177" t="s">
        <v>1551</v>
      </c>
      <c r="D89" s="178" t="s">
        <v>1540</v>
      </c>
      <c r="E89" s="178" t="s">
        <v>1541</v>
      </c>
      <c r="F89" s="178" t="s">
        <v>1526</v>
      </c>
      <c r="G89" s="178" t="s">
        <v>1527</v>
      </c>
      <c r="H89" s="178" t="s">
        <v>1528</v>
      </c>
      <c r="I89" s="178" t="s">
        <v>1756</v>
      </c>
      <c r="J89" s="178" t="s">
        <v>752</v>
      </c>
      <c r="K89" s="179">
        <v>631010000</v>
      </c>
      <c r="L89" s="178" t="s">
        <v>1542</v>
      </c>
      <c r="M89" s="178" t="s">
        <v>1399</v>
      </c>
      <c r="N89" s="178"/>
      <c r="O89" s="178"/>
      <c r="P89" s="178" t="s">
        <v>1446</v>
      </c>
      <c r="Q89" s="178"/>
      <c r="R89" s="178"/>
      <c r="S89" s="178">
        <v>0</v>
      </c>
      <c r="T89" s="178">
        <v>0</v>
      </c>
      <c r="U89" s="178">
        <v>100</v>
      </c>
      <c r="V89" s="178" t="s">
        <v>645</v>
      </c>
      <c r="W89" s="178" t="s">
        <v>1417</v>
      </c>
      <c r="X89" s="174">
        <v>7000</v>
      </c>
      <c r="Y89" s="174">
        <f>268.54*518.57</f>
        <v>139256.78780000002</v>
      </c>
      <c r="Z89" s="175">
        <f t="shared" si="18"/>
        <v>974797514.60000014</v>
      </c>
      <c r="AA89" s="175">
        <f t="shared" si="19"/>
        <v>1091773216.3520002</v>
      </c>
      <c r="AB89" s="175">
        <v>0</v>
      </c>
      <c r="AC89" s="175">
        <v>0</v>
      </c>
      <c r="AD89" s="175">
        <v>0</v>
      </c>
      <c r="AE89" s="179">
        <v>941040000097</v>
      </c>
      <c r="AF89" s="178"/>
      <c r="AG89" s="178"/>
      <c r="AH89" s="178" t="s">
        <v>316</v>
      </c>
      <c r="AI89" s="178" t="s">
        <v>1543</v>
      </c>
      <c r="AJ89" s="178" t="s">
        <v>1544</v>
      </c>
      <c r="AK89" s="178" t="s">
        <v>291</v>
      </c>
      <c r="AL89" s="178" t="s">
        <v>1545</v>
      </c>
      <c r="AM89" s="178" t="s">
        <v>1546</v>
      </c>
      <c r="AN89" s="178" t="s">
        <v>587</v>
      </c>
      <c r="AO89" s="178" t="s">
        <v>1547</v>
      </c>
      <c r="AP89" s="178" t="s">
        <v>1548</v>
      </c>
      <c r="AQ89" s="178" t="s">
        <v>524</v>
      </c>
      <c r="AR89" s="178" t="s">
        <v>1549</v>
      </c>
      <c r="AS89" s="178" t="s">
        <v>1550</v>
      </c>
      <c r="AT89" s="180"/>
      <c r="AU89" s="180"/>
      <c r="AV89" s="180"/>
      <c r="AW89" s="180"/>
      <c r="AX89" s="180"/>
      <c r="AY89" s="180"/>
      <c r="AZ89" s="180"/>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row>
    <row r="90" spans="1:78" s="182" customFormat="1" x14ac:dyDescent="0.25">
      <c r="A90" s="176" t="s">
        <v>1840</v>
      </c>
      <c r="B90" s="173" t="s">
        <v>1843</v>
      </c>
      <c r="C90" s="177" t="s">
        <v>1551</v>
      </c>
      <c r="D90" s="178" t="s">
        <v>1540</v>
      </c>
      <c r="E90" s="178" t="s">
        <v>1541</v>
      </c>
      <c r="F90" s="178" t="s">
        <v>1526</v>
      </c>
      <c r="G90" s="178" t="s">
        <v>1527</v>
      </c>
      <c r="H90" s="178" t="s">
        <v>1528</v>
      </c>
      <c r="I90" s="178" t="s">
        <v>1756</v>
      </c>
      <c r="J90" s="178" t="s">
        <v>752</v>
      </c>
      <c r="K90" s="179">
        <v>631010000</v>
      </c>
      <c r="L90" s="178" t="s">
        <v>1542</v>
      </c>
      <c r="M90" s="178" t="s">
        <v>1399</v>
      </c>
      <c r="N90" s="178"/>
      <c r="O90" s="178"/>
      <c r="P90" s="178" t="s">
        <v>1446</v>
      </c>
      <c r="Q90" s="178"/>
      <c r="R90" s="178"/>
      <c r="S90" s="178">
        <v>0</v>
      </c>
      <c r="T90" s="178">
        <v>0</v>
      </c>
      <c r="U90" s="178">
        <v>100</v>
      </c>
      <c r="V90" s="178" t="s">
        <v>645</v>
      </c>
      <c r="W90" s="178" t="s">
        <v>1417</v>
      </c>
      <c r="X90" s="174">
        <v>6154.3670000000002</v>
      </c>
      <c r="Y90" s="174">
        <f>268.54*518.57</f>
        <v>139256.78780000002</v>
      </c>
      <c r="Z90" s="175">
        <f t="shared" si="18"/>
        <v>857037379.36232281</v>
      </c>
      <c r="AA90" s="175">
        <f t="shared" si="19"/>
        <v>959881864.88580167</v>
      </c>
      <c r="AB90" s="175">
        <v>0</v>
      </c>
      <c r="AC90" s="175">
        <v>0</v>
      </c>
      <c r="AD90" s="175">
        <v>0</v>
      </c>
      <c r="AE90" s="179">
        <v>941040000097</v>
      </c>
      <c r="AF90" s="178"/>
      <c r="AG90" s="178"/>
      <c r="AH90" s="178" t="s">
        <v>316</v>
      </c>
      <c r="AI90" s="178" t="s">
        <v>1543</v>
      </c>
      <c r="AJ90" s="178" t="s">
        <v>1544</v>
      </c>
      <c r="AK90" s="178" t="s">
        <v>291</v>
      </c>
      <c r="AL90" s="178" t="s">
        <v>1545</v>
      </c>
      <c r="AM90" s="178" t="s">
        <v>1546</v>
      </c>
      <c r="AN90" s="178" t="s">
        <v>587</v>
      </c>
      <c r="AO90" s="178" t="s">
        <v>1547</v>
      </c>
      <c r="AP90" s="178" t="s">
        <v>1548</v>
      </c>
      <c r="AQ90" s="178" t="s">
        <v>524</v>
      </c>
      <c r="AR90" s="178" t="s">
        <v>1549</v>
      </c>
      <c r="AS90" s="178" t="s">
        <v>1550</v>
      </c>
      <c r="AT90" s="180"/>
      <c r="AU90" s="180"/>
      <c r="AV90" s="180"/>
      <c r="AW90" s="180"/>
      <c r="AX90" s="180"/>
      <c r="AY90" s="180"/>
      <c r="AZ90" s="180"/>
      <c r="BA90" s="181"/>
      <c r="BB90" s="181"/>
      <c r="BC90" s="181"/>
      <c r="BD90" s="181"/>
      <c r="BE90" s="181"/>
      <c r="BF90" s="181"/>
      <c r="BG90" s="181"/>
      <c r="BH90" s="181"/>
      <c r="BI90" s="181"/>
      <c r="BJ90" s="181"/>
      <c r="BK90" s="181"/>
      <c r="BL90" s="181"/>
      <c r="BM90" s="181"/>
      <c r="BN90" s="181"/>
      <c r="BO90" s="181"/>
      <c r="BP90" s="181"/>
      <c r="BQ90" s="181"/>
      <c r="BR90" s="181"/>
      <c r="BS90" s="181"/>
      <c r="BT90" s="181"/>
      <c r="BU90" s="181"/>
      <c r="BV90" s="181"/>
      <c r="BW90" s="181"/>
    </row>
  </sheetData>
  <autoFilter ref="A10:WYF83"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1">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0"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68:Z70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72:Z74 Z79 Z14:Z15 Z88:Z90"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0"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65:O70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79:O83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JK85:JK87"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17: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2" xr:uid="{F158CF99-4ACA-4689-BBEE-765FCC9491A4}">
      <formula1>X67*Y67</formula1>
    </dataValidation>
    <dataValidation type="custom" allowBlank="1" showInputMessage="1" showErrorMessage="1" sqref="Z83" xr:uid="{AF4683AB-207D-4FAE-86D2-1ABFAC75A478}">
      <formula1>X69*Y69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J88:J90</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AN87:AN90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AQ88:AQ90 AK88:AK90 AH88:AH90</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K88:K90</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87" t="s">
        <v>80</v>
      </c>
      <c r="B2" s="188"/>
      <c r="C2" s="188"/>
      <c r="D2" s="188"/>
      <c r="E2" s="188"/>
      <c r="F2" s="188"/>
      <c r="G2" s="188"/>
      <c r="H2" s="188"/>
      <c r="I2" s="188"/>
      <c r="J2" s="188"/>
      <c r="K2" s="188"/>
      <c r="L2" s="188"/>
      <c r="M2" s="188"/>
      <c r="N2" s="188"/>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89" t="s">
        <v>614</v>
      </c>
      <c r="B1" s="190"/>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91" t="s">
        <v>695</v>
      </c>
      <c r="B1" s="188"/>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92" t="s">
        <v>1441</v>
      </c>
    </row>
    <row r="3" spans="1:3" ht="45.6" customHeight="1" x14ac:dyDescent="0.25">
      <c r="A3" s="21" t="s">
        <v>719</v>
      </c>
      <c r="B3" s="22" t="s">
        <v>1421</v>
      </c>
      <c r="C3" s="193"/>
    </row>
    <row r="4" spans="1:3" ht="21.6" customHeight="1" x14ac:dyDescent="0.25">
      <c r="A4" s="21" t="s">
        <v>720</v>
      </c>
      <c r="B4" s="22" t="s">
        <v>1422</v>
      </c>
      <c r="C4" s="193"/>
    </row>
    <row r="5" spans="1:3" ht="19.149999999999999" customHeight="1" x14ac:dyDescent="0.25">
      <c r="A5" s="21" t="s">
        <v>721</v>
      </c>
      <c r="B5" s="22" t="s">
        <v>1423</v>
      </c>
      <c r="C5" s="193"/>
    </row>
    <row r="6" spans="1:3" ht="20.45" customHeight="1" x14ac:dyDescent="0.25">
      <c r="A6" s="21" t="s">
        <v>722</v>
      </c>
      <c r="B6" s="22" t="s">
        <v>1424</v>
      </c>
      <c r="C6" s="193"/>
    </row>
    <row r="7" spans="1:3" ht="44.45" customHeight="1" x14ac:dyDescent="0.25">
      <c r="A7" s="21" t="s">
        <v>723</v>
      </c>
      <c r="B7" s="22" t="s">
        <v>1425</v>
      </c>
      <c r="C7" s="193"/>
    </row>
    <row r="8" spans="1:3" ht="19.899999999999999" customHeight="1" x14ac:dyDescent="0.25">
      <c r="A8" s="21" t="s">
        <v>724</v>
      </c>
      <c r="B8" s="23" t="s">
        <v>1426</v>
      </c>
      <c r="C8" s="193"/>
    </row>
    <row r="9" spans="1:3" ht="30.6" customHeight="1" x14ac:dyDescent="0.25">
      <c r="A9" s="21" t="s">
        <v>725</v>
      </c>
      <c r="B9" s="22" t="s">
        <v>1427</v>
      </c>
      <c r="C9" s="193"/>
    </row>
    <row r="10" spans="1:3" ht="30.6" customHeight="1" x14ac:dyDescent="0.25">
      <c r="A10" s="21" t="s">
        <v>726</v>
      </c>
      <c r="B10" s="22" t="s">
        <v>1428</v>
      </c>
      <c r="C10" s="193"/>
    </row>
    <row r="11" spans="1:3" ht="117" customHeight="1" x14ac:dyDescent="0.25">
      <c r="A11" s="21" t="s">
        <v>727</v>
      </c>
      <c r="B11" s="22" t="s">
        <v>1429</v>
      </c>
      <c r="C11" s="193"/>
    </row>
    <row r="12" spans="1:3" ht="184.15" customHeight="1" x14ac:dyDescent="0.25">
      <c r="A12" s="21" t="s">
        <v>728</v>
      </c>
      <c r="B12" s="22" t="s">
        <v>1430</v>
      </c>
      <c r="C12" s="193"/>
    </row>
    <row r="13" spans="1:3" ht="58.9" customHeight="1" x14ac:dyDescent="0.25">
      <c r="A13" s="21" t="s">
        <v>729</v>
      </c>
      <c r="B13" s="23" t="s">
        <v>1431</v>
      </c>
      <c r="C13" s="193"/>
    </row>
    <row r="14" spans="1:3" ht="18.600000000000001" customHeight="1" x14ac:dyDescent="0.25">
      <c r="A14" s="21" t="s">
        <v>730</v>
      </c>
      <c r="B14" s="22" t="s">
        <v>1432</v>
      </c>
      <c r="C14" s="193"/>
    </row>
    <row r="15" spans="1:3" ht="57.6" customHeight="1" x14ac:dyDescent="0.25">
      <c r="A15" s="21" t="s">
        <v>731</v>
      </c>
      <c r="B15" s="22" t="s">
        <v>1433</v>
      </c>
      <c r="C15" s="193"/>
    </row>
    <row r="16" spans="1:3" ht="15.6" customHeight="1" x14ac:dyDescent="0.25">
      <c r="A16" s="21" t="s">
        <v>732</v>
      </c>
      <c r="B16" s="22" t="s">
        <v>1442</v>
      </c>
      <c r="C16" s="193"/>
    </row>
    <row r="17" spans="1:3" ht="44.45" customHeight="1" x14ac:dyDescent="0.25">
      <c r="A17" s="21" t="s">
        <v>733</v>
      </c>
      <c r="B17" s="22" t="s">
        <v>1443</v>
      </c>
      <c r="C17" s="193"/>
    </row>
    <row r="18" spans="1:3" ht="74.45" customHeight="1" x14ac:dyDescent="0.25">
      <c r="A18" s="21" t="s">
        <v>734</v>
      </c>
      <c r="B18" s="22" t="s">
        <v>1434</v>
      </c>
      <c r="C18" s="193"/>
    </row>
    <row r="19" spans="1:3" ht="19.149999999999999" customHeight="1" x14ac:dyDescent="0.25">
      <c r="A19" s="21" t="s">
        <v>735</v>
      </c>
      <c r="B19" s="24" t="s">
        <v>1435</v>
      </c>
      <c r="C19" s="193"/>
    </row>
    <row r="20" spans="1:3" ht="45" customHeight="1" x14ac:dyDescent="0.25">
      <c r="A20" s="21" t="s">
        <v>736</v>
      </c>
      <c r="B20" s="23" t="s">
        <v>1436</v>
      </c>
      <c r="C20" s="193"/>
    </row>
    <row r="21" spans="1:3" ht="85.15" customHeight="1" x14ac:dyDescent="0.25">
      <c r="A21" s="21" t="s">
        <v>737</v>
      </c>
      <c r="B21" s="23" t="s">
        <v>1437</v>
      </c>
      <c r="C21" s="193"/>
    </row>
    <row r="22" spans="1:3" ht="42.6" customHeight="1" thickBot="1" x14ac:dyDescent="0.3">
      <c r="A22" s="27" t="s">
        <v>1438</v>
      </c>
      <c r="B22" s="28" t="s">
        <v>1439</v>
      </c>
      <c r="C22" s="194"/>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91" t="s">
        <v>738</v>
      </c>
      <c r="B1" s="188"/>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95" t="s">
        <v>747</v>
      </c>
      <c r="B2" s="188"/>
      <c r="C2" s="188"/>
    </row>
    <row r="3" spans="1:26" ht="14.25" customHeight="1" x14ac:dyDescent="0.25">
      <c r="A3" s="14"/>
      <c r="B3" s="14"/>
      <c r="C3" s="14"/>
    </row>
    <row r="4" spans="1:26" ht="14.25" customHeight="1" x14ac:dyDescent="0.25">
      <c r="A4" s="15"/>
      <c r="B4" s="15"/>
      <c r="C4" s="15"/>
    </row>
    <row r="5" spans="1:26" ht="14.25" customHeight="1" x14ac:dyDescent="0.25">
      <c r="A5" s="196" t="s">
        <v>748</v>
      </c>
      <c r="B5" s="198" t="s">
        <v>749</v>
      </c>
      <c r="C5" s="190"/>
    </row>
    <row r="6" spans="1:26" ht="27" customHeight="1" x14ac:dyDescent="0.25">
      <c r="A6" s="197"/>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95" t="s">
        <v>1388</v>
      </c>
      <c r="B2" s="188"/>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Новикова Дарья Сергеевна</cp:lastModifiedBy>
  <dcterms:created xsi:type="dcterms:W3CDTF">2023-04-18T08:44:20Z</dcterms:created>
  <dcterms:modified xsi:type="dcterms:W3CDTF">2025-04-11T10:21:33Z</dcterms:modified>
</cp:coreProperties>
</file>