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19440" windowHeight="11175"/>
  </bookViews>
  <sheets>
    <sheet name="Лист1" sheetId="1" r:id="rId1"/>
    <sheet name="Лист2" sheetId="2" r:id="rId2"/>
  </sheets>
  <definedNames>
    <definedName name="_xlnm._FilterDatabase" localSheetId="0" hidden="1">Лист1!$A$15:$BL$46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6" i="1" l="1"/>
  <c r="W47" i="1"/>
  <c r="W46" i="1" l="1"/>
  <c r="W27" i="1" l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V18" i="1" l="1"/>
  <c r="W18" i="1" s="1"/>
  <c r="V17" i="1"/>
  <c r="W17" i="1" s="1"/>
  <c r="V16" i="1" l="1"/>
  <c r="W16" i="1" s="1"/>
  <c r="V20" i="1" l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19" i="1"/>
  <c r="W19" i="1" s="1"/>
</calcChain>
</file>

<file path=xl/comments1.xml><?xml version="1.0" encoding="utf-8"?>
<comments xmlns="http://schemas.openxmlformats.org/spreadsheetml/2006/main">
  <authors>
    <author>Окасова</author>
  </authors>
  <commentList>
    <comment ref="V39" authorId="0">
      <text>
        <r>
          <rPr>
            <b/>
            <sz val="9"/>
            <color indexed="81"/>
            <rFont val="Tahoma"/>
            <family val="2"/>
            <charset val="204"/>
          </rPr>
          <t>Окасова:</t>
        </r>
        <r>
          <rPr>
            <sz val="9"/>
            <color indexed="81"/>
            <rFont val="Tahoma"/>
            <family val="2"/>
            <charset val="204"/>
          </rPr>
          <t xml:space="preserve">
-1458,5
</t>
        </r>
      </text>
    </comment>
  </commentList>
</comments>
</file>

<file path=xl/sharedStrings.xml><?xml version="1.0" encoding="utf-8"?>
<sst xmlns="http://schemas.openxmlformats.org/spreadsheetml/2006/main" count="511" uniqueCount="257">
  <si>
    <t>№</t>
  </si>
  <si>
    <t xml:space="preserve">Наименование закупаемых товаров, работ и услуг </t>
  </si>
  <si>
    <t xml:space="preserve">Краткая характеристика (описание)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</si>
  <si>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</si>
  <si>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</si>
  <si>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</si>
  <si>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</si>
  <si>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оплаты</t>
  </si>
  <si>
    <t>Единица измереения</t>
  </si>
  <si>
    <t>Признак Рассчитать без НДС</t>
  </si>
  <si>
    <t>Заполняется в случае осуществления переходящей закупки на 2020 год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</si>
  <si>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</si>
  <si>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</si>
  <si>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</si>
  <si>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</si>
  <si>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</si>
  <si>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</si>
  <si>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</si>
  <si>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</si>
  <si>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</si>
  <si>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</si>
  <si>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</si>
  <si>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</si>
  <si>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</si>
  <si>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Атрибут 2</t>
  </si>
  <si>
    <t>Атрибут 3</t>
  </si>
  <si>
    <t>Атрибут 4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</si>
  <si>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</si>
  <si>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</si>
  <si>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</si>
  <si>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</si>
  <si>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</si>
  <si>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</si>
  <si>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</si>
  <si>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</si>
  <si>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</si>
  <si>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</si>
  <si>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Ответств стр. подр. (новое название)</t>
  </si>
  <si>
    <t>Исполнитель договора</t>
  </si>
  <si>
    <t>товар, работа, услуга</t>
  </si>
  <si>
    <t>№ ОТЭ или ЦПЭ, номер распоряжение ОИ</t>
  </si>
  <si>
    <t xml:space="preserve">Фактический способ закупа </t>
  </si>
  <si>
    <t>№ договора</t>
  </si>
  <si>
    <t>сумма договора</t>
  </si>
  <si>
    <t>прил. 5 (построчно)</t>
  </si>
  <si>
    <t xml:space="preserve"> ндс</t>
  </si>
  <si>
    <t>Поставщик</t>
  </si>
  <si>
    <t>фактич сумма оплаты</t>
  </si>
  <si>
    <t>фактич % КС</t>
  </si>
  <si>
    <t>наличие отчета по МС</t>
  </si>
  <si>
    <t xml:space="preserve">статус </t>
  </si>
  <si>
    <t>внесение в kmks</t>
  </si>
  <si>
    <t>НП (номер контракта)</t>
  </si>
  <si>
    <t>№ закл. СКК</t>
  </si>
  <si>
    <t>сумма первоначального договора</t>
  </si>
  <si>
    <t>сумма дог./д/согл</t>
  </si>
  <si>
    <t>дополнит. Примеч</t>
  </si>
  <si>
    <t>экономия без ндс</t>
  </si>
  <si>
    <t>экономия с ндс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</si>
  <si>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</si>
  <si>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</si>
  <si>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</si>
  <si>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</si>
  <si>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</si>
  <si>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</si>
  <si>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</si>
  <si>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</si>
  <si>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</si>
  <si>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</si>
  <si>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</si>
  <si>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</si>
  <si>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</si>
  <si>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</si>
  <si>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</si>
  <si>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</si>
  <si>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</si>
  <si>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</si>
  <si>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</si>
  <si>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</si>
  <si>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</si>
  <si>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</si>
  <si>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</si>
  <si>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</si>
  <si>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</si>
  <si>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</si>
  <si>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</si>
  <si>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</si>
  <si>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</si>
  <si>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</si>
  <si>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</si>
  <si>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</si>
  <si>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</si>
  <si>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</si>
  <si>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</si>
  <si>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</si>
  <si>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</si>
  <si>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</si>
  <si>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</si>
  <si>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</si>
  <si>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</si>
  <si>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</si>
  <si>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</si>
  <si>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</si>
  <si>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</si>
  <si>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</si>
  <si>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</si>
  <si>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</si>
  <si>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</si>
  <si>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</si>
  <si>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</si>
  <si>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</si>
  <si>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</si>
  <si>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</si>
  <si>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</si>
  <si>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Структурное подразделение</t>
  </si>
  <si>
    <t>56</t>
  </si>
  <si>
    <t>57</t>
  </si>
  <si>
    <t>58</t>
  </si>
  <si>
    <t>59</t>
  </si>
  <si>
    <t>60</t>
  </si>
  <si>
    <t>61</t>
  </si>
  <si>
    <t>62</t>
  </si>
  <si>
    <t>Энергия тепловая</t>
  </si>
  <si>
    <t>в горячей воде</t>
  </si>
  <si>
    <t>в паре</t>
  </si>
  <si>
    <t>Конденсат</t>
  </si>
  <si>
    <t>носитель тепловой энергии</t>
  </si>
  <si>
    <t>С НДС</t>
  </si>
  <si>
    <t>Энергия тепловаяв горячей воде</t>
  </si>
  <si>
    <t>Энергия тепловаяв паре</t>
  </si>
  <si>
    <t>Конденсатноситель тепловой энергии</t>
  </si>
  <si>
    <t>АО "УМЗ" ОГЭ</t>
  </si>
  <si>
    <t>Услуги по организации балансирования производства-потребления электрической энергии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</si>
  <si>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</si>
  <si>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</si>
  <si>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Услуги по удалению сточных вод</t>
  </si>
  <si>
    <t>Услуги по удалению сточных вод (отведение)</t>
  </si>
  <si>
    <t>RU</t>
  </si>
  <si>
    <t>KZ</t>
  </si>
  <si>
    <t>5-1-20</t>
  </si>
  <si>
    <t xml:space="preserve">работ и услуг на 2020 год, в отношении </t>
  </si>
  <si>
    <t xml:space="preserve">которых не осуществляются процедуры </t>
  </si>
  <si>
    <t xml:space="preserve">планирования закупок в части </t>
  </si>
  <si>
    <t xml:space="preserve">размещения планов закупок, </t>
  </si>
  <si>
    <t xml:space="preserve">управления поставщиками, выбора </t>
  </si>
  <si>
    <t xml:space="preserve">поставщика, управления договорами </t>
  </si>
  <si>
    <t xml:space="preserve">и поставками в части заключения </t>
  </si>
  <si>
    <t xml:space="preserve">договоров о закупках в информационной </t>
  </si>
  <si>
    <t>системе АО «Самрук-Қазына»</t>
  </si>
  <si>
    <t>Перечень товаров, работ и услуг на 2020 год, в отношении которых не осуществляются процедуры планирования закупок в части размещения планов закупок, управления поставщиками, выбора поставщика, управления договорами и поставками в части договоров о закупках в информационной заключения системе АО «Самрук-Қазына»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</si>
  <si>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</si>
  <si>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</si>
  <si>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Утвержден</t>
  </si>
  <si>
    <t>Приказом №576 от 30.04.2020 (изменения и дополнения утверждены Приказом)</t>
  </si>
  <si>
    <t>примечание/Основание закупки вне системы по Порядку</t>
  </si>
  <si>
    <t>Перечень товаров, работ и услуг на 2021 год, в отношении которых не осуществляются процедуры планирования закупок в части размещения планов закупок, управления поставщиками, выбора поставщика, управления договорами и поставками в части договоров о закупках в информационной системе АО «Самрук-Қазына» относящихся к пп. 1) - 20) статьи 5 Порядка по АО "УМЗ"</t>
  </si>
  <si>
    <t>Электроэнергия</t>
  </si>
  <si>
    <t>для собственного потребления</t>
  </si>
  <si>
    <t>Восточно-Казахстанская область, г. Усть-Каменогорск, пр.Абая,102</t>
  </si>
  <si>
    <t>245 
Киловатт-час</t>
  </si>
  <si>
    <t>Покупка/продажа балансирующей электрической энергии на балансирующем рынке электрической энергии Республики Казахстан</t>
  </si>
  <si>
    <t>Восточно-Казахстанская область, г. Курчатов</t>
  </si>
  <si>
    <t>233 Гигакалория</t>
  </si>
  <si>
    <t>168 Тонна (метрическая)</t>
  </si>
  <si>
    <t>Өндірістік алаң үшін ыстық суда жылу энергиясы және үшінші тарап тұтынушыларына стандартты шығындарды сатып алу.</t>
  </si>
  <si>
    <t>Энергия тепловая в горячей воде для промплощадки и закупа нормативных потерь для сторонних потребителей.</t>
  </si>
  <si>
    <t>Оңтүстік ТП учаскесін қоспағанда, индустриалды учаскеде будың жылу энергиясы және үшінші тарап тұтынушыларына реттеуші шығындарды сатып алу.</t>
  </si>
  <si>
    <t xml:space="preserve">Энергия тепловая в паре для промплощадки, кроме южной площадки ТП и закупа нормативных потерь для сторонних потребителей. </t>
  </si>
  <si>
    <t>Оңтүстік ТП учаскесін қоспағанда, өнеркәсіптік алаң үшін конденсат конденсаты.</t>
  </si>
  <si>
    <t>Конденсат пара для промплощадки, кроме южной площадки ТП.</t>
  </si>
  <si>
    <t>Оңтүстік ТП учаскесі үшін будың жылу энергиясы.</t>
  </si>
  <si>
    <t xml:space="preserve">Энергия тепловая в паре для южной площадки ТП. </t>
  </si>
  <si>
    <t>Оңтүстіктің ТП учаскесіне арналған конденсат конденсаты.</t>
  </si>
  <si>
    <t xml:space="preserve">Конденсат пара для южной площадки ТП. </t>
  </si>
  <si>
    <t>«ҮМЗ» АҚ нысандары үшін электрэнергиясын тұтыну/өндіріс теңгерімін ұйымдастыру қызметтері</t>
  </si>
  <si>
    <t>Услуги по организации балансирования производства/потребления электроэнергии для объектов</t>
  </si>
  <si>
    <t>Өнеркәсіптік алаңды және суық сумен қамту қызметтері</t>
  </si>
  <si>
    <t>Услуги по холодному водоснабжению Промышленной площадки</t>
  </si>
  <si>
    <t>Әлеуметтік бағыттағы нысандарды суық сумен қамту қызметтері</t>
  </si>
  <si>
    <t>Услуги по холодному водоснабжению объектов социального назначения</t>
  </si>
  <si>
    <t>Өнеркәсіптік алаңды және ағын суларын бұрып жіберу қызметтері</t>
  </si>
  <si>
    <t>Услуги по отведению сточных вод Промышленной площадки</t>
  </si>
  <si>
    <t>Әлеуметтік бағыттағы нысандардың ағын суларын бұрып жіберу қызметтері</t>
  </si>
  <si>
    <t>Услуги по отведению сточных вод объектов социального назначения</t>
  </si>
  <si>
    <t>Байыту фабрикасының суық сумен қамту қызметтері</t>
  </si>
  <si>
    <t>Услуги по холодному водоснабжению Обогатительной фабрики</t>
  </si>
  <si>
    <t>ТӨ ТБК ағын суларын бұрып жіберу қызметтері (Байыту фабрикасы және «Қаражал» кеніші)</t>
  </si>
  <si>
    <t>Услуги по отведению сточных вод ГОК ТП (Обогатительная фабрика и рудник «Караджал»)</t>
  </si>
  <si>
    <t>Қаражал кеніші үшін суық сумен қамту қызметтері</t>
  </si>
  <si>
    <t>Услуги по холодному водоснабжению для рудника Караджал</t>
  </si>
  <si>
    <t>Уран</t>
  </si>
  <si>
    <t>5-1-18</t>
  </si>
  <si>
    <t>АО "УМЗ" СДЗ</t>
  </si>
  <si>
    <t>166 Килограмм</t>
  </si>
  <si>
    <t xml:space="preserve">Химический состав: 
уран – от 67,5 до 67,6%, микропримеси бора и кремния - не более 0,025%, остальное – фтор. 
Ядерные и радиационные свойства:
обогащение урана по изотопу урана-235 – не более 5%, альфа-активен. 
Агрегатное состояние: 
- при температуре ниже 56,40С (при атмосферном давлении) – твердое вещество, плотность - 5,12 г/см3;
- при температуре 640С и абсолютном давлении 1,54 бар ГФУ может находиться в трех состояниях: твердом, жидком и газообразном;
- при температуре более 640С и абсолютном давлении более 1,54 бар – жидкость, плотность - 3,63 г/см3.
</t>
  </si>
  <si>
    <t>2021 год</t>
  </si>
  <si>
    <t>03.2021</t>
  </si>
  <si>
    <t>Закись-окись урана (ПУ)</t>
  </si>
  <si>
    <t>10.2021</t>
  </si>
  <si>
    <t>Обогащенный урановый продукт, твердое вещество (ОУП 4,45)</t>
  </si>
  <si>
    <t>Обогащенный урановый продукт, твердое вещество (ОУП 4,95)</t>
  </si>
  <si>
    <t>Представительские расходы</t>
  </si>
  <si>
    <t>в течение 2021 года</t>
  </si>
  <si>
    <t>РК</t>
  </si>
  <si>
    <t>ВКО, г.Усть-Каменогорск, пр.Абая,102,</t>
  </si>
  <si>
    <t>По факту</t>
  </si>
  <si>
    <t>Представительские расходы (питание; оплата услуг переводчиков, не состоящих в штате АО «УМЗ»; аренда конференц-залов, залов для проведения переговоров; транспортное обслуживание)</t>
  </si>
  <si>
    <t>Дополнительные расходы (консульские услуги; обслуживание в VIP - зале аэропортов; услуги авиакомпаний; организация банкетов, досуга, развлечений, отдыха делегаций; сувенирная продукция).</t>
  </si>
  <si>
    <t>г. Москва, Российская Федерация</t>
  </si>
  <si>
    <t>Услуги по организации специальных перевозок ЯМ и РВ (специальных грузов),  их оперативному планированию, информационному обеспечению и осуществлению контроля за их движением по территории РФ, организации транспортирования грузов в режиме таможенного транзита в порту г. Санкт-Петербург, а также обеспечению ядерной и радиационной безопасности и физической защиты грузов АО "УМЗ" во время их транспортирования по территории РФ</t>
  </si>
  <si>
    <t>АО "УМЗ" ОП</t>
  </si>
  <si>
    <t>АО "УМЗ" СДС</t>
  </si>
  <si>
    <t>Государственная регистрация прав на недвижимое имущество</t>
  </si>
  <si>
    <t>Восточно-Казахстанская область, г.Усть-Каменогорск</t>
  </si>
  <si>
    <t>Без НДС</t>
  </si>
  <si>
    <t>Жылжымайтын мүлікке құқықтарды мемлекеттік тіркеу</t>
  </si>
  <si>
    <t>АО "УМЗ" СЗПП и ФиЭ</t>
  </si>
  <si>
    <t>Финансовые услуги  за выпуск банковской гарантии</t>
  </si>
  <si>
    <t xml:space="preserve">Финансовые услуги  за выпуск банковской гарантии </t>
  </si>
  <si>
    <t>пр.Абая 102</t>
  </si>
  <si>
    <t>Услуги  банков за переводы в тенге и иностранной валюте</t>
  </si>
  <si>
    <t>ежемесячно</t>
  </si>
  <si>
    <t xml:space="preserve">Прочие финансовые услуги банков </t>
  </si>
  <si>
    <t>Прочие финансовые услуги банков(справки, УНК, регистрация валютного договора, ведение счета, комиссия за интернет-банкинг и др.)</t>
  </si>
  <si>
    <t>АО "УМЗ" ФО</t>
  </si>
  <si>
    <t>март 2021</t>
  </si>
  <si>
    <t>март,май,июль, октябрь 2021</t>
  </si>
  <si>
    <t>5-1-17</t>
  </si>
  <si>
    <t>5-1-5</t>
  </si>
  <si>
    <t>5-1-13</t>
  </si>
  <si>
    <t>5-1-9</t>
  </si>
  <si>
    <t xml:space="preserve">Услуги водоснабжения через присоединённую сеть </t>
  </si>
  <si>
    <t>декабрь 2020</t>
  </si>
  <si>
    <t>Услуги по пересылке регистрируемых почтовых отправлений</t>
  </si>
  <si>
    <t>Услуги по пересылке регистрируемых почтовых отправлений (внутренних и международных)</t>
  </si>
  <si>
    <t>Почтовые денежные переводы. Для своевременного перечисления в установленные Законом сроки выплаты по "Возмещению вреда здоровья профбольным".</t>
  </si>
  <si>
    <t>Реквизиты   (Приказ №1686от 14.12.2020г.)</t>
  </si>
  <si>
    <t>Энергия тепловая в горячей воде для объектов ГОК</t>
  </si>
  <si>
    <t>ГОК объектілері үшін ыстық суда жылу энергиясы және үшінші тарап тұтынушыларына стандартты шығындарды сатып алу.</t>
  </si>
  <si>
    <t>Энергия тепловая в горячей воде для ОСН иПЧ-8 СЦ, АБК АХ</t>
  </si>
  <si>
    <t>ПЧ-8, АШ АБК  және әлеуметтік бағыттағы нысандар үшін ыстық суда жылу энергиясы және үшінші тарап тұтынушыларына стандартты шығындарды сатып алу</t>
  </si>
  <si>
    <t>СЦ</t>
  </si>
  <si>
    <t>Услуги по прогнозу погоды и метеорологии</t>
  </si>
  <si>
    <t xml:space="preserve"> 01.2021</t>
  </si>
  <si>
    <t>12.2021</t>
  </si>
  <si>
    <t xml:space="preserve">Предоставление ежемесячных справок по осадкам </t>
  </si>
  <si>
    <t>АО "УМЗ" СЦ</t>
  </si>
  <si>
    <t>01.2021</t>
  </si>
  <si>
    <t>Дополнительные представительские расходы</t>
  </si>
  <si>
    <t>31-1</t>
  </si>
  <si>
    <t>5-1-17, сумма по письму 21.01.2021_№ 48-04-12/245 СЦ (11,15,21)</t>
  </si>
  <si>
    <t>Услуги по диагностированию/экспертизе/анализу/испытаниям/тестированию/осмотру</t>
  </si>
  <si>
    <t>г. Усть-Каменогорск</t>
  </si>
  <si>
    <t>Календарные</t>
  </si>
  <si>
    <t>Товароведческая экспертиза</t>
  </si>
  <si>
    <t>перераспределение ден. средств со сроки 189 У, Порядок 5-1-14, на основании определения суда от 18.01.2021г .по гражданскому делу № 6309-20-00-2/3671</t>
  </si>
  <si>
    <t>С изменениями и дополнениями на 29.01.2021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</si>
</sst>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164" fontId="7" fillId="0" borderId="1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right" vertical="center" wrapText="1"/>
    </xf>
    <xf numFmtId="4" fontId="2" fillId="0" borderId="27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right" vertical="center" wrapText="1"/>
    </xf>
    <xf numFmtId="49" fontId="2" fillId="0" borderId="16" xfId="0" applyNumberFormat="1" applyFont="1" applyBorder="1" applyAlignment="1">
      <alignment vertical="center" wrapText="1"/>
    </xf>
    <xf numFmtId="17" fontId="2" fillId="0" borderId="16" xfId="0" applyNumberFormat="1" applyFont="1" applyBorder="1" applyAlignment="1">
      <alignment horizontal="right" vertical="center" wrapText="1"/>
    </xf>
    <xf numFmtId="4" fontId="2" fillId="0" borderId="16" xfId="0" applyNumberFormat="1" applyFont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7" fillId="0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31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8" fillId="0" borderId="32" xfId="1" applyNumberFormat="1" applyFont="1" applyFill="1" applyBorder="1" applyAlignment="1">
      <alignment horizontal="center" vertical="center" wrapText="1"/>
    </xf>
    <xf numFmtId="0" fontId="8" fillId="0" borderId="18" xfId="1" applyNumberFormat="1" applyFont="1" applyFill="1" applyBorder="1" applyAlignment="1">
      <alignment horizontal="center" vertical="center" wrapText="1"/>
    </xf>
    <xf numFmtId="0" fontId="8" fillId="0" borderId="33" xfId="1" applyNumberFormat="1" applyFont="1" applyFill="1" applyBorder="1" applyAlignment="1">
      <alignment horizontal="center" vertical="center" wrapText="1"/>
    </xf>
    <xf numFmtId="0" fontId="8" fillId="0" borderId="34" xfId="1" applyNumberFormat="1" applyFont="1" applyFill="1" applyBorder="1" applyAlignment="1">
      <alignment horizontal="center" vertical="center" wrapText="1"/>
    </xf>
    <xf numFmtId="0" fontId="8" fillId="0" borderId="23" xfId="1" applyNumberFormat="1" applyFont="1" applyFill="1" applyBorder="1" applyAlignment="1">
      <alignment horizontal="center" vertical="center" wrapText="1"/>
    </xf>
    <xf numFmtId="0" fontId="8" fillId="0" borderId="35" xfId="1" applyNumberFormat="1" applyFont="1" applyFill="1" applyBorder="1" applyAlignment="1">
      <alignment horizontal="center" vertical="center" wrapText="1"/>
    </xf>
    <xf numFmtId="0" fontId="8" fillId="0" borderId="36" xfId="1" applyNumberFormat="1" applyFont="1" applyFill="1" applyBorder="1" applyAlignment="1">
      <alignment horizontal="center" vertical="center" wrapText="1"/>
    </xf>
    <xf numFmtId="0" fontId="8" fillId="0" borderId="37" xfId="1" applyNumberFormat="1" applyFont="1" applyFill="1" applyBorder="1" applyAlignment="1">
      <alignment horizontal="center" vertical="center" wrapText="1"/>
    </xf>
    <xf numFmtId="0" fontId="8" fillId="0" borderId="3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3"/>
  <sheetViews>
    <sheetView tabSelected="1" topLeftCell="B1" zoomScale="90" zoomScaleNormal="90" workbookViewId="0">
      <pane xSplit="8" ySplit="15" topLeftCell="J25" activePane="bottomRight" state="frozen"/>
      <selection activeCell="B1" sqref="B1"/>
      <selection pane="topRight" activeCell="J1" sqref="J1"/>
      <selection pane="bottomLeft" activeCell="B9" sqref="B9"/>
      <selection pane="bottomRight" activeCell="R7" sqref="R7:W8"/>
    </sheetView>
  </sheetViews>
  <sheetFormatPr defaultRowHeight="15" x14ac:dyDescent="0.25"/>
  <cols>
    <col min="1" max="1" width="14.85546875" style="12" hidden="1" customWidth="1"/>
    <col min="2" max="2" width="18.85546875" style="16" customWidth="1"/>
    <col min="3" max="3" width="9.28515625" style="12" bestFit="1" customWidth="1"/>
    <col min="4" max="4" width="18" style="12" customWidth="1"/>
    <col min="5" max="5" width="22.28515625" style="12" customWidth="1"/>
    <col min="6" max="6" width="17.140625" style="12" customWidth="1"/>
    <col min="7" max="7" width="9.140625" style="12"/>
    <col min="8" max="8" width="16.5703125" style="12" customWidth="1"/>
    <col min="9" max="9" width="16.7109375" style="12" customWidth="1"/>
    <col min="10" max="14" width="12.42578125" style="15" customWidth="1"/>
    <col min="15" max="15" width="9.28515625" style="16" bestFit="1" customWidth="1"/>
    <col min="16" max="16" width="9.140625" style="16"/>
    <col min="17" max="17" width="9.28515625" style="16" bestFit="1" customWidth="1"/>
    <col min="18" max="19" width="9.140625" style="12"/>
    <col min="20" max="20" width="13.28515625" style="12" customWidth="1"/>
    <col min="21" max="21" width="10" style="12" bestFit="1" customWidth="1"/>
    <col min="22" max="22" width="16.85546875" style="12" customWidth="1"/>
    <col min="23" max="23" width="19" style="12" customWidth="1"/>
    <col min="24" max="27" width="9.140625" style="12" hidden="1" customWidth="1"/>
    <col min="28" max="28" width="31" style="12" customWidth="1"/>
    <col min="29" max="29" width="27.7109375" style="12" customWidth="1"/>
    <col min="30" max="63" width="9.140625" style="12" hidden="1" customWidth="1"/>
    <col min="64" max="64" width="17" style="17" customWidth="1"/>
    <col min="65" max="16384" width="9.140625" style="12"/>
  </cols>
  <sheetData>
    <row r="1" spans="1:64" s="1" customFormat="1" x14ac:dyDescent="0.25">
      <c r="B1" s="79" t="s">
        <v>155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64" s="1" customForma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64" s="1" customForma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64" s="1" customFormat="1" ht="15.75" thickBot="1" x14ac:dyDescent="0.3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64" ht="15" customHeight="1" x14ac:dyDescent="0.25">
      <c r="R5" s="67" t="s">
        <v>236</v>
      </c>
      <c r="S5" s="68"/>
      <c r="T5" s="68"/>
      <c r="U5" s="68"/>
      <c r="V5" s="68"/>
      <c r="W5" s="69"/>
      <c r="BI5" s="1"/>
      <c r="BJ5" s="1"/>
      <c r="BK5" s="1" t="s">
        <v>152</v>
      </c>
      <c r="BL5" s="4"/>
    </row>
    <row r="6" spans="1:64" x14ac:dyDescent="0.25">
      <c r="R6" s="70"/>
      <c r="S6" s="71"/>
      <c r="T6" s="71"/>
      <c r="U6" s="71"/>
      <c r="V6" s="71"/>
      <c r="W6" s="72"/>
      <c r="BI6" s="1"/>
      <c r="BJ6" s="1"/>
      <c r="BK6" s="1" t="s">
        <v>153</v>
      </c>
      <c r="BL6" s="4"/>
    </row>
    <row r="7" spans="1:64" ht="15" customHeight="1" x14ac:dyDescent="0.25">
      <c r="R7" s="73" t="s">
        <v>256</v>
      </c>
      <c r="S7" s="74"/>
      <c r="T7" s="74"/>
      <c r="U7" s="74"/>
      <c r="V7" s="74"/>
      <c r="W7" s="75"/>
      <c r="BI7" s="1"/>
      <c r="BJ7" s="1"/>
      <c r="BK7" s="1"/>
      <c r="BL7" s="4"/>
    </row>
    <row r="8" spans="1:64" ht="15.75" thickBot="1" x14ac:dyDescent="0.3">
      <c r="R8" s="76"/>
      <c r="S8" s="77"/>
      <c r="T8" s="77"/>
      <c r="U8" s="77"/>
      <c r="V8" s="77"/>
      <c r="W8" s="78"/>
      <c r="BI8" s="1"/>
      <c r="BJ8" s="1"/>
      <c r="BK8" s="1"/>
      <c r="BL8" s="4"/>
    </row>
    <row r="9" spans="1:64" s="1" customFormat="1" x14ac:dyDescent="0.25">
      <c r="B9" s="3"/>
      <c r="J9" s="2"/>
      <c r="K9" s="2"/>
      <c r="L9" s="2"/>
      <c r="M9" s="2"/>
      <c r="N9" s="2"/>
      <c r="O9" s="3"/>
      <c r="P9" s="3"/>
      <c r="Q9" s="3"/>
      <c r="BL9" s="4"/>
    </row>
    <row r="10" spans="1:64" s="1" customFormat="1" x14ac:dyDescent="0.25">
      <c r="B10" s="3"/>
      <c r="H10" s="5"/>
      <c r="I10" s="5"/>
      <c r="J10" s="5"/>
      <c r="K10" s="5"/>
      <c r="L10" s="5"/>
      <c r="M10" s="5"/>
      <c r="N10" s="5"/>
      <c r="O10" s="3"/>
      <c r="P10" s="3"/>
      <c r="Q10" s="3"/>
      <c r="BL10" s="4"/>
    </row>
    <row r="11" spans="1:64" s="1" customFormat="1" ht="15.75" thickBot="1" x14ac:dyDescent="0.3">
      <c r="B11" s="3"/>
      <c r="J11" s="2"/>
      <c r="K11" s="2"/>
      <c r="L11" s="2"/>
      <c r="M11" s="2"/>
      <c r="N11" s="2"/>
      <c r="O11" s="3"/>
      <c r="P11" s="3"/>
      <c r="Q11" s="3"/>
      <c r="BL11" s="4"/>
    </row>
    <row r="12" spans="1:64" s="31" customFormat="1" ht="20.25" customHeight="1" x14ac:dyDescent="0.25">
      <c r="A12" s="100" t="s">
        <v>150</v>
      </c>
      <c r="B12" s="103" t="s">
        <v>114</v>
      </c>
      <c r="C12" s="103" t="s">
        <v>0</v>
      </c>
      <c r="D12" s="103" t="s">
        <v>1</v>
      </c>
      <c r="E12" s="103" t="s">
        <v>2</v>
      </c>
      <c r="F12" s="106" t="s">
        <v>3</v>
      </c>
      <c r="G12" s="106" t="s">
        <v>4</v>
      </c>
      <c r="H12" s="106" t="s">
        <v>5</v>
      </c>
      <c r="I12" s="106" t="s">
        <v>6</v>
      </c>
      <c r="J12" s="86" t="s">
        <v>151</v>
      </c>
      <c r="K12" s="87"/>
      <c r="L12" s="87"/>
      <c r="M12" s="87"/>
      <c r="N12" s="107"/>
      <c r="O12" s="108" t="s">
        <v>7</v>
      </c>
      <c r="P12" s="109"/>
      <c r="Q12" s="110"/>
      <c r="R12" s="106" t="s">
        <v>8</v>
      </c>
      <c r="S12" s="114" t="s">
        <v>9</v>
      </c>
      <c r="T12" s="96" t="s">
        <v>195</v>
      </c>
      <c r="U12" s="96"/>
      <c r="V12" s="96"/>
      <c r="W12" s="96"/>
      <c r="X12" s="93" t="s">
        <v>10</v>
      </c>
      <c r="Y12" s="93"/>
      <c r="Z12" s="93"/>
      <c r="AA12" s="82" t="s">
        <v>11</v>
      </c>
      <c r="AB12" s="85" t="s">
        <v>12</v>
      </c>
      <c r="AC12" s="85"/>
      <c r="AD12" s="86" t="s">
        <v>13</v>
      </c>
      <c r="AE12" s="87"/>
      <c r="AF12" s="87"/>
      <c r="AG12" s="87"/>
      <c r="AH12" s="87"/>
      <c r="AI12" s="87"/>
      <c r="AJ12" s="87"/>
      <c r="AK12" s="87"/>
      <c r="AL12" s="88"/>
      <c r="AM12" s="34"/>
      <c r="AN12" s="34"/>
      <c r="AO12" s="18"/>
      <c r="AP12" s="34"/>
      <c r="AQ12" s="34"/>
      <c r="AR12" s="34"/>
      <c r="AS12" s="34"/>
      <c r="AT12" s="34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86"/>
      <c r="BL12" s="80" t="s">
        <v>154</v>
      </c>
    </row>
    <row r="13" spans="1:64" s="31" customFormat="1" ht="20.25" customHeight="1" thickBot="1" x14ac:dyDescent="0.3">
      <c r="A13" s="101"/>
      <c r="B13" s="104"/>
      <c r="C13" s="104"/>
      <c r="D13" s="104"/>
      <c r="E13" s="104"/>
      <c r="F13" s="92"/>
      <c r="G13" s="92"/>
      <c r="H13" s="92"/>
      <c r="I13" s="92"/>
      <c r="J13" s="89" t="s">
        <v>14</v>
      </c>
      <c r="K13" s="90"/>
      <c r="L13" s="36" t="s">
        <v>15</v>
      </c>
      <c r="M13" s="89" t="s">
        <v>16</v>
      </c>
      <c r="N13" s="90"/>
      <c r="O13" s="111"/>
      <c r="P13" s="112"/>
      <c r="Q13" s="113"/>
      <c r="R13" s="92"/>
      <c r="S13" s="115"/>
      <c r="T13" s="91" t="s">
        <v>17</v>
      </c>
      <c r="U13" s="91" t="s">
        <v>18</v>
      </c>
      <c r="V13" s="91" t="s">
        <v>19</v>
      </c>
      <c r="W13" s="91" t="s">
        <v>20</v>
      </c>
      <c r="X13" s="94" t="s">
        <v>17</v>
      </c>
      <c r="Y13" s="94" t="s">
        <v>19</v>
      </c>
      <c r="Z13" s="94" t="s">
        <v>20</v>
      </c>
      <c r="AA13" s="83"/>
      <c r="AB13" s="97" t="s">
        <v>21</v>
      </c>
      <c r="AC13" s="97" t="s">
        <v>22</v>
      </c>
      <c r="AD13" s="89" t="s">
        <v>23</v>
      </c>
      <c r="AE13" s="99"/>
      <c r="AF13" s="90"/>
      <c r="AG13" s="89" t="s">
        <v>24</v>
      </c>
      <c r="AH13" s="99"/>
      <c r="AI13" s="90"/>
      <c r="AJ13" s="80" t="s">
        <v>25</v>
      </c>
      <c r="AK13" s="80"/>
      <c r="AL13" s="81"/>
      <c r="AM13" s="80" t="s">
        <v>26</v>
      </c>
      <c r="AN13" s="80"/>
      <c r="AO13" s="81"/>
      <c r="AP13" s="19"/>
      <c r="AQ13" s="19"/>
      <c r="AR13" s="19"/>
      <c r="AS13" s="19"/>
      <c r="AT13" s="19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1"/>
      <c r="BL13" s="80"/>
    </row>
    <row r="14" spans="1:64" s="32" customFormat="1" ht="20.25" customHeight="1" thickBot="1" x14ac:dyDescent="0.3">
      <c r="A14" s="102"/>
      <c r="B14" s="105"/>
      <c r="C14" s="104"/>
      <c r="D14" s="104"/>
      <c r="E14" s="104"/>
      <c r="F14" s="92"/>
      <c r="G14" s="92"/>
      <c r="H14" s="92"/>
      <c r="I14" s="92"/>
      <c r="J14" s="33" t="s">
        <v>27</v>
      </c>
      <c r="K14" s="33" t="s">
        <v>28</v>
      </c>
      <c r="L14" s="33" t="s">
        <v>29</v>
      </c>
      <c r="M14" s="33" t="s">
        <v>30</v>
      </c>
      <c r="N14" s="33" t="s">
        <v>29</v>
      </c>
      <c r="O14" s="33" t="s">
        <v>31</v>
      </c>
      <c r="P14" s="33" t="s">
        <v>32</v>
      </c>
      <c r="Q14" s="33" t="s">
        <v>33</v>
      </c>
      <c r="R14" s="92"/>
      <c r="S14" s="115"/>
      <c r="T14" s="92"/>
      <c r="U14" s="92"/>
      <c r="V14" s="92"/>
      <c r="W14" s="92"/>
      <c r="X14" s="95"/>
      <c r="Y14" s="95"/>
      <c r="Z14" s="95"/>
      <c r="AA14" s="84"/>
      <c r="AB14" s="98"/>
      <c r="AC14" s="98"/>
      <c r="AD14" s="33" t="s">
        <v>34</v>
      </c>
      <c r="AE14" s="33" t="s">
        <v>35</v>
      </c>
      <c r="AF14" s="33" t="s">
        <v>36</v>
      </c>
      <c r="AG14" s="33" t="s">
        <v>34</v>
      </c>
      <c r="AH14" s="33" t="s">
        <v>35</v>
      </c>
      <c r="AI14" s="33" t="s">
        <v>36</v>
      </c>
      <c r="AJ14" s="33" t="s">
        <v>34</v>
      </c>
      <c r="AK14" s="33" t="s">
        <v>35</v>
      </c>
      <c r="AL14" s="22" t="s">
        <v>36</v>
      </c>
      <c r="AM14" s="33" t="s">
        <v>34</v>
      </c>
      <c r="AN14" s="33" t="s">
        <v>35</v>
      </c>
      <c r="AO14" s="22" t="s">
        <v>36</v>
      </c>
      <c r="AP14" s="23" t="s">
        <v>37</v>
      </c>
      <c r="AQ14" s="24" t="s">
        <v>38</v>
      </c>
      <c r="AR14" s="25" t="s">
        <v>39</v>
      </c>
      <c r="AS14" s="25" t="s">
        <v>40</v>
      </c>
      <c r="AT14" s="25" t="s">
        <v>41</v>
      </c>
      <c r="AU14" s="25" t="s">
        <v>42</v>
      </c>
      <c r="AV14" s="25" t="s">
        <v>43</v>
      </c>
      <c r="AW14" s="25" t="s">
        <v>44</v>
      </c>
      <c r="AX14" s="25" t="s">
        <v>45</v>
      </c>
      <c r="AY14" s="25" t="s">
        <v>46</v>
      </c>
      <c r="AZ14" s="25" t="s">
        <v>47</v>
      </c>
      <c r="BA14" s="25" t="s">
        <v>48</v>
      </c>
      <c r="BB14" s="25" t="s">
        <v>49</v>
      </c>
      <c r="BC14" s="25" t="s">
        <v>50</v>
      </c>
      <c r="BD14" s="25" t="s">
        <v>51</v>
      </c>
      <c r="BE14" s="25" t="s">
        <v>52</v>
      </c>
      <c r="BF14" s="25" t="s">
        <v>53</v>
      </c>
      <c r="BG14" s="25" t="s">
        <v>54</v>
      </c>
      <c r="BH14" s="25" t="s">
        <v>55</v>
      </c>
      <c r="BI14" s="25" t="s">
        <v>56</v>
      </c>
      <c r="BJ14" s="25" t="s">
        <v>57</v>
      </c>
      <c r="BK14" s="26" t="s">
        <v>58</v>
      </c>
      <c r="BL14" s="80"/>
    </row>
    <row r="15" spans="1:64" s="27" customFormat="1" ht="14.25" customHeight="1" thickBot="1" x14ac:dyDescent="0.3">
      <c r="A15" s="28" t="s">
        <v>59</v>
      </c>
      <c r="B15" s="29" t="s">
        <v>59</v>
      </c>
      <c r="C15" s="30" t="s">
        <v>60</v>
      </c>
      <c r="D15" s="30" t="s">
        <v>61</v>
      </c>
      <c r="E15" s="30" t="s">
        <v>62</v>
      </c>
      <c r="F15" s="30" t="s">
        <v>63</v>
      </c>
      <c r="G15" s="30" t="s">
        <v>64</v>
      </c>
      <c r="H15" s="30" t="s">
        <v>65</v>
      </c>
      <c r="I15" s="30" t="s">
        <v>66</v>
      </c>
      <c r="J15" s="30" t="s">
        <v>67</v>
      </c>
      <c r="K15" s="30" t="s">
        <v>68</v>
      </c>
      <c r="L15" s="30" t="s">
        <v>69</v>
      </c>
      <c r="M15" s="30" t="s">
        <v>70</v>
      </c>
      <c r="N15" s="30" t="s">
        <v>71</v>
      </c>
      <c r="O15" s="30" t="s">
        <v>72</v>
      </c>
      <c r="P15" s="30" t="s">
        <v>73</v>
      </c>
      <c r="Q15" s="30" t="s">
        <v>74</v>
      </c>
      <c r="R15" s="30" t="s">
        <v>75</v>
      </c>
      <c r="S15" s="30" t="s">
        <v>76</v>
      </c>
      <c r="T15" s="30" t="s">
        <v>77</v>
      </c>
      <c r="U15" s="30" t="s">
        <v>78</v>
      </c>
      <c r="V15" s="30" t="s">
        <v>79</v>
      </c>
      <c r="W15" s="35" t="s">
        <v>80</v>
      </c>
      <c r="X15" s="35" t="s">
        <v>81</v>
      </c>
      <c r="Y15" s="35" t="s">
        <v>82</v>
      </c>
      <c r="Z15" s="35" t="s">
        <v>83</v>
      </c>
      <c r="AA15" s="35" t="s">
        <v>84</v>
      </c>
      <c r="AB15" s="35" t="s">
        <v>85</v>
      </c>
      <c r="AC15" s="35" t="s">
        <v>86</v>
      </c>
      <c r="AD15" s="35" t="s">
        <v>87</v>
      </c>
      <c r="AE15" s="35" t="s">
        <v>88</v>
      </c>
      <c r="AF15" s="35" t="s">
        <v>89</v>
      </c>
      <c r="AG15" s="35" t="s">
        <v>90</v>
      </c>
      <c r="AH15" s="35" t="s">
        <v>91</v>
      </c>
      <c r="AI15" s="35" t="s">
        <v>92</v>
      </c>
      <c r="AJ15" s="35" t="s">
        <v>93</v>
      </c>
      <c r="AK15" s="35" t="s">
        <v>94</v>
      </c>
      <c r="AL15" s="35" t="s">
        <v>95</v>
      </c>
      <c r="AM15" s="35" t="s">
        <v>96</v>
      </c>
      <c r="AN15" s="35" t="s">
        <v>97</v>
      </c>
      <c r="AO15" s="35" t="s">
        <v>98</v>
      </c>
      <c r="AP15" s="35" t="s">
        <v>99</v>
      </c>
      <c r="AQ15" s="35" t="s">
        <v>100</v>
      </c>
      <c r="AR15" s="35" t="s">
        <v>101</v>
      </c>
      <c r="AS15" s="35" t="s">
        <v>102</v>
      </c>
      <c r="AT15" s="35" t="s">
        <v>103</v>
      </c>
      <c r="AU15" s="35" t="s">
        <v>104</v>
      </c>
      <c r="AV15" s="35" t="s">
        <v>105</v>
      </c>
      <c r="AW15" s="35" t="s">
        <v>106</v>
      </c>
      <c r="AX15" s="35" t="s">
        <v>107</v>
      </c>
      <c r="AY15" s="35" t="s">
        <v>108</v>
      </c>
      <c r="AZ15" s="35" t="s">
        <v>109</v>
      </c>
      <c r="BA15" s="35" t="s">
        <v>110</v>
      </c>
      <c r="BB15" s="35" t="s">
        <v>111</v>
      </c>
      <c r="BC15" s="35" t="s">
        <v>112</v>
      </c>
      <c r="BD15" s="35" t="s">
        <v>113</v>
      </c>
      <c r="BE15" s="35" t="s">
        <v>115</v>
      </c>
      <c r="BF15" s="35" t="s">
        <v>116</v>
      </c>
      <c r="BG15" s="35" t="s">
        <v>117</v>
      </c>
      <c r="BH15" s="35" t="s">
        <v>118</v>
      </c>
      <c r="BI15" s="35" t="s">
        <v>119</v>
      </c>
      <c r="BJ15" s="35" t="s">
        <v>120</v>
      </c>
      <c r="BK15" s="35" t="s">
        <v>121</v>
      </c>
    </row>
    <row r="16" spans="1:64" ht="42" customHeight="1" x14ac:dyDescent="0.25">
      <c r="B16" s="14" t="s">
        <v>192</v>
      </c>
      <c r="C16" s="14">
        <v>1</v>
      </c>
      <c r="D16" s="14" t="s">
        <v>190</v>
      </c>
      <c r="E16" s="14" t="s">
        <v>199</v>
      </c>
      <c r="F16" s="41">
        <v>44166</v>
      </c>
      <c r="G16" s="40" t="s">
        <v>138</v>
      </c>
      <c r="H16" s="47">
        <v>631010000</v>
      </c>
      <c r="I16" s="38" t="s">
        <v>158</v>
      </c>
      <c r="J16" s="10"/>
      <c r="K16" s="10"/>
      <c r="L16" s="52" t="s">
        <v>198</v>
      </c>
      <c r="M16" s="10"/>
      <c r="N16" s="10"/>
      <c r="O16" s="14">
        <v>50</v>
      </c>
      <c r="P16" s="14">
        <v>0</v>
      </c>
      <c r="Q16" s="14">
        <v>50</v>
      </c>
      <c r="R16" s="13" t="s">
        <v>193</v>
      </c>
      <c r="S16" s="13" t="s">
        <v>127</v>
      </c>
      <c r="T16" s="55">
        <v>29442.21</v>
      </c>
      <c r="U16" s="55">
        <v>465260</v>
      </c>
      <c r="V16" s="45">
        <f t="shared" ref="V16" si="0">T16*U16</f>
        <v>13698282624.6</v>
      </c>
      <c r="W16" s="58">
        <f>IF(S16="С НДС",V16*1.12,V16)</f>
        <v>15342076539.552002</v>
      </c>
      <c r="X16" s="13"/>
      <c r="Y16" s="13"/>
      <c r="Z16" s="13"/>
      <c r="AA16" s="13"/>
      <c r="AB16" s="13" t="s">
        <v>194</v>
      </c>
      <c r="AC16" s="13" t="s">
        <v>194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51" t="s">
        <v>191</v>
      </c>
    </row>
    <row r="17" spans="2:64" ht="42" customHeight="1" x14ac:dyDescent="0.25">
      <c r="B17" s="14" t="s">
        <v>192</v>
      </c>
      <c r="C17" s="14">
        <v>2</v>
      </c>
      <c r="D17" s="14" t="s">
        <v>190</v>
      </c>
      <c r="E17" s="14" t="s">
        <v>197</v>
      </c>
      <c r="F17" s="41">
        <v>44166</v>
      </c>
      <c r="G17" s="40" t="s">
        <v>138</v>
      </c>
      <c r="H17" s="47">
        <v>631010000</v>
      </c>
      <c r="I17" s="38" t="s">
        <v>158</v>
      </c>
      <c r="J17" s="10"/>
      <c r="K17" s="10"/>
      <c r="L17" s="52" t="s">
        <v>196</v>
      </c>
      <c r="M17" s="10"/>
      <c r="N17" s="10"/>
      <c r="O17" s="14">
        <v>50</v>
      </c>
      <c r="P17" s="14">
        <v>0</v>
      </c>
      <c r="Q17" s="14">
        <v>50</v>
      </c>
      <c r="R17" s="13" t="s">
        <v>193</v>
      </c>
      <c r="S17" s="13" t="s">
        <v>127</v>
      </c>
      <c r="T17" s="55">
        <v>543</v>
      </c>
      <c r="U17" s="55">
        <v>13334.3</v>
      </c>
      <c r="V17" s="45">
        <f t="shared" ref="V17" si="1">T17*U17</f>
        <v>7240524.8999999994</v>
      </c>
      <c r="W17" s="58">
        <f t="shared" ref="W17:W46" si="2">IF(S17="С НДС",V17*1.12,V17)</f>
        <v>8109387.8880000003</v>
      </c>
      <c r="X17" s="13"/>
      <c r="Y17" s="13"/>
      <c r="Z17" s="13"/>
      <c r="AA17" s="13"/>
      <c r="AB17" s="13" t="s">
        <v>197</v>
      </c>
      <c r="AC17" s="13" t="s">
        <v>197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51" t="s">
        <v>191</v>
      </c>
    </row>
    <row r="18" spans="2:64" ht="42" customHeight="1" x14ac:dyDescent="0.25">
      <c r="B18" s="14" t="s">
        <v>192</v>
      </c>
      <c r="C18" s="14">
        <v>3</v>
      </c>
      <c r="D18" s="14" t="s">
        <v>190</v>
      </c>
      <c r="E18" s="14" t="s">
        <v>200</v>
      </c>
      <c r="F18" s="41">
        <v>44166</v>
      </c>
      <c r="G18" s="40" t="s">
        <v>138</v>
      </c>
      <c r="H18" s="47">
        <v>631010000</v>
      </c>
      <c r="I18" s="38" t="s">
        <v>158</v>
      </c>
      <c r="J18" s="10"/>
      <c r="K18" s="10"/>
      <c r="L18" s="52" t="s">
        <v>196</v>
      </c>
      <c r="M18" s="10"/>
      <c r="N18" s="10"/>
      <c r="O18" s="14">
        <v>50</v>
      </c>
      <c r="P18" s="14">
        <v>0</v>
      </c>
      <c r="Q18" s="14">
        <v>50</v>
      </c>
      <c r="R18" s="13" t="s">
        <v>193</v>
      </c>
      <c r="S18" s="13" t="s">
        <v>127</v>
      </c>
      <c r="T18" s="55">
        <v>3984.2950000000001</v>
      </c>
      <c r="U18" s="55">
        <v>516812.7</v>
      </c>
      <c r="V18" s="45">
        <f t="shared" ref="V18" si="3">T18*U18</f>
        <v>2059134256.5465</v>
      </c>
      <c r="W18" s="58">
        <f t="shared" si="2"/>
        <v>2306230367.3320804</v>
      </c>
      <c r="X18" s="13"/>
      <c r="Y18" s="13"/>
      <c r="Z18" s="13"/>
      <c r="AA18" s="13"/>
      <c r="AB18" s="13" t="s">
        <v>194</v>
      </c>
      <c r="AC18" s="13" t="s">
        <v>194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51" t="s">
        <v>191</v>
      </c>
    </row>
    <row r="19" spans="2:64" s="39" customFormat="1" ht="26.25" customHeight="1" x14ac:dyDescent="0.25">
      <c r="B19" s="43" t="s">
        <v>131</v>
      </c>
      <c r="C19" s="14">
        <v>4</v>
      </c>
      <c r="D19" s="43" t="s">
        <v>156</v>
      </c>
      <c r="E19" s="43" t="s">
        <v>157</v>
      </c>
      <c r="F19" s="41">
        <v>44166</v>
      </c>
      <c r="G19" s="40" t="s">
        <v>138</v>
      </c>
      <c r="H19" s="47">
        <v>631010000</v>
      </c>
      <c r="I19" s="38" t="s">
        <v>158</v>
      </c>
      <c r="J19" s="42"/>
      <c r="K19" s="42"/>
      <c r="L19" s="42"/>
      <c r="M19" s="37">
        <v>44197</v>
      </c>
      <c r="N19" s="37">
        <v>44561</v>
      </c>
      <c r="O19" s="43">
        <v>0</v>
      </c>
      <c r="P19" s="43">
        <v>100</v>
      </c>
      <c r="Q19" s="43">
        <v>0</v>
      </c>
      <c r="R19" s="38" t="s">
        <v>159</v>
      </c>
      <c r="S19" s="13" t="s">
        <v>127</v>
      </c>
      <c r="T19" s="44">
        <v>2985759</v>
      </c>
      <c r="U19" s="44">
        <v>7.7</v>
      </c>
      <c r="V19" s="45">
        <f t="shared" ref="V19" si="4">T19*U19</f>
        <v>22990344.300000001</v>
      </c>
      <c r="W19" s="58">
        <f t="shared" si="2"/>
        <v>25749185.616000004</v>
      </c>
      <c r="X19" s="46"/>
      <c r="Y19" s="46"/>
      <c r="Z19" s="46"/>
      <c r="AA19" s="46">
        <v>941040000098</v>
      </c>
      <c r="AB19" s="46"/>
      <c r="AC19" s="46" t="s">
        <v>160</v>
      </c>
      <c r="AD19" s="46" t="s">
        <v>34</v>
      </c>
      <c r="AE19" s="46" t="s">
        <v>128</v>
      </c>
      <c r="AF19" s="46" t="s">
        <v>128</v>
      </c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56" t="s">
        <v>139</v>
      </c>
    </row>
    <row r="20" spans="2:64" s="6" customFormat="1" ht="26.25" customHeight="1" x14ac:dyDescent="0.25">
      <c r="B20" s="8" t="s">
        <v>131</v>
      </c>
      <c r="C20" s="14">
        <v>5</v>
      </c>
      <c r="D20" s="38" t="s">
        <v>122</v>
      </c>
      <c r="E20" s="38" t="s">
        <v>123</v>
      </c>
      <c r="F20" s="41">
        <v>44166</v>
      </c>
      <c r="G20" s="7" t="s">
        <v>138</v>
      </c>
      <c r="H20" s="47">
        <v>631010000</v>
      </c>
      <c r="I20" s="38" t="s">
        <v>158</v>
      </c>
      <c r="J20" s="10"/>
      <c r="K20" s="10"/>
      <c r="L20" s="10"/>
      <c r="M20" s="37">
        <v>44197</v>
      </c>
      <c r="N20" s="37">
        <v>44561</v>
      </c>
      <c r="O20" s="8">
        <v>0</v>
      </c>
      <c r="P20" s="8">
        <v>100</v>
      </c>
      <c r="Q20" s="8">
        <v>0</v>
      </c>
      <c r="R20" s="38" t="s">
        <v>162</v>
      </c>
      <c r="S20" s="13" t="s">
        <v>127</v>
      </c>
      <c r="T20" s="11">
        <v>111117.476</v>
      </c>
      <c r="U20" s="11">
        <v>8057.1590000000006</v>
      </c>
      <c r="V20" s="45">
        <f t="shared" ref="V20:V26" si="5">T20*U20</f>
        <v>895291171.81068397</v>
      </c>
      <c r="W20" s="58">
        <f t="shared" si="2"/>
        <v>1002726112.4279661</v>
      </c>
      <c r="X20" s="9"/>
      <c r="Y20" s="9"/>
      <c r="Z20" s="9"/>
      <c r="AA20" s="9"/>
      <c r="AB20" s="9" t="s">
        <v>164</v>
      </c>
      <c r="AC20" s="9" t="s">
        <v>165</v>
      </c>
      <c r="AD20" s="9" t="s">
        <v>34</v>
      </c>
      <c r="AE20" s="9" t="s">
        <v>129</v>
      </c>
      <c r="AF20" s="9" t="s">
        <v>129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51" t="s">
        <v>139</v>
      </c>
    </row>
    <row r="21" spans="2:64" s="6" customFormat="1" ht="26.25" customHeight="1" x14ac:dyDescent="0.25">
      <c r="B21" s="8" t="s">
        <v>131</v>
      </c>
      <c r="C21" s="14">
        <v>6</v>
      </c>
      <c r="D21" s="38" t="s">
        <v>122</v>
      </c>
      <c r="E21" s="38" t="s">
        <v>124</v>
      </c>
      <c r="F21" s="41">
        <v>44166</v>
      </c>
      <c r="G21" s="7" t="s">
        <v>138</v>
      </c>
      <c r="H21" s="47">
        <v>631010000</v>
      </c>
      <c r="I21" s="38" t="s">
        <v>158</v>
      </c>
      <c r="J21" s="10"/>
      <c r="K21" s="10"/>
      <c r="L21" s="10"/>
      <c r="M21" s="37">
        <v>44197</v>
      </c>
      <c r="N21" s="37">
        <v>44561</v>
      </c>
      <c r="O21" s="43">
        <v>0</v>
      </c>
      <c r="P21" s="43">
        <v>100</v>
      </c>
      <c r="Q21" s="43">
        <v>0</v>
      </c>
      <c r="R21" s="38" t="s">
        <v>162</v>
      </c>
      <c r="S21" s="13" t="s">
        <v>127</v>
      </c>
      <c r="T21" s="11">
        <v>96501.611999999994</v>
      </c>
      <c r="U21" s="11">
        <v>8057.1590000000024</v>
      </c>
      <c r="V21" s="45">
        <f t="shared" si="5"/>
        <v>777528831.64030814</v>
      </c>
      <c r="W21" s="58">
        <f t="shared" si="2"/>
        <v>870832291.43714523</v>
      </c>
      <c r="X21" s="9"/>
      <c r="Y21" s="9"/>
      <c r="Z21" s="9"/>
      <c r="AA21" s="9"/>
      <c r="AB21" s="9" t="s">
        <v>166</v>
      </c>
      <c r="AC21" s="9" t="s">
        <v>167</v>
      </c>
      <c r="AD21" s="9" t="s">
        <v>34</v>
      </c>
      <c r="AE21" s="9" t="s">
        <v>130</v>
      </c>
      <c r="AF21" s="9" t="s">
        <v>130</v>
      </c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51" t="s">
        <v>139</v>
      </c>
    </row>
    <row r="22" spans="2:64" s="6" customFormat="1" ht="26.25" customHeight="1" x14ac:dyDescent="0.25">
      <c r="B22" s="8" t="s">
        <v>131</v>
      </c>
      <c r="C22" s="14">
        <v>7</v>
      </c>
      <c r="D22" s="38" t="s">
        <v>125</v>
      </c>
      <c r="E22" s="38" t="s">
        <v>126</v>
      </c>
      <c r="F22" s="41">
        <v>44166</v>
      </c>
      <c r="G22" s="7" t="s">
        <v>138</v>
      </c>
      <c r="H22" s="47">
        <v>631010000</v>
      </c>
      <c r="I22" s="38" t="s">
        <v>158</v>
      </c>
      <c r="J22" s="10"/>
      <c r="K22" s="10"/>
      <c r="L22" s="10"/>
      <c r="M22" s="37">
        <v>44197</v>
      </c>
      <c r="N22" s="37">
        <v>44561</v>
      </c>
      <c r="O22" s="8">
        <v>0</v>
      </c>
      <c r="P22" s="8">
        <v>100</v>
      </c>
      <c r="Q22" s="8">
        <v>0</v>
      </c>
      <c r="R22" s="38" t="s">
        <v>163</v>
      </c>
      <c r="S22" s="13" t="s">
        <v>127</v>
      </c>
      <c r="T22" s="11">
        <v>138055.266</v>
      </c>
      <c r="U22" s="11">
        <v>1332.2099999999998</v>
      </c>
      <c r="V22" s="45">
        <f t="shared" si="5"/>
        <v>183918605.91785997</v>
      </c>
      <c r="W22" s="58">
        <f t="shared" si="2"/>
        <v>205988838.62800318</v>
      </c>
      <c r="X22" s="9"/>
      <c r="Y22" s="9"/>
      <c r="Z22" s="9"/>
      <c r="AA22" s="9"/>
      <c r="AB22" s="9" t="s">
        <v>168</v>
      </c>
      <c r="AC22" s="9" t="s">
        <v>169</v>
      </c>
      <c r="AD22" s="9" t="s">
        <v>34</v>
      </c>
      <c r="AE22" s="9" t="s">
        <v>129</v>
      </c>
      <c r="AF22" s="9" t="s">
        <v>129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51" t="s">
        <v>139</v>
      </c>
    </row>
    <row r="23" spans="2:64" s="6" customFormat="1" ht="26.25" customHeight="1" x14ac:dyDescent="0.25">
      <c r="B23" s="8" t="s">
        <v>131</v>
      </c>
      <c r="C23" s="14">
        <v>8</v>
      </c>
      <c r="D23" s="38" t="s">
        <v>122</v>
      </c>
      <c r="E23" s="38" t="s">
        <v>124</v>
      </c>
      <c r="F23" s="41">
        <v>44166</v>
      </c>
      <c r="G23" s="7" t="s">
        <v>138</v>
      </c>
      <c r="H23" s="47">
        <v>631010000</v>
      </c>
      <c r="I23" s="38" t="s">
        <v>158</v>
      </c>
      <c r="J23" s="10"/>
      <c r="K23" s="10"/>
      <c r="L23" s="10"/>
      <c r="M23" s="37">
        <v>44197</v>
      </c>
      <c r="N23" s="37">
        <v>44561</v>
      </c>
      <c r="O23" s="43">
        <v>0</v>
      </c>
      <c r="P23" s="43">
        <v>100</v>
      </c>
      <c r="Q23" s="43">
        <v>0</v>
      </c>
      <c r="R23" s="38" t="s">
        <v>162</v>
      </c>
      <c r="S23" s="13" t="s">
        <v>127</v>
      </c>
      <c r="T23" s="11">
        <v>1987.9360000000001</v>
      </c>
      <c r="U23" s="11">
        <v>6659.2158779497922</v>
      </c>
      <c r="V23" s="45">
        <f t="shared" si="5"/>
        <v>13238094.975547999</v>
      </c>
      <c r="W23" s="58">
        <f t="shared" si="2"/>
        <v>14826666.37261376</v>
      </c>
      <c r="X23" s="9"/>
      <c r="Y23" s="9"/>
      <c r="Z23" s="9"/>
      <c r="AA23" s="9"/>
      <c r="AB23" s="9" t="s">
        <v>170</v>
      </c>
      <c r="AC23" s="9" t="s">
        <v>171</v>
      </c>
      <c r="AD23" s="9" t="s">
        <v>34</v>
      </c>
      <c r="AE23" s="9" t="s">
        <v>130</v>
      </c>
      <c r="AF23" s="9" t="s">
        <v>130</v>
      </c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51" t="s">
        <v>139</v>
      </c>
    </row>
    <row r="24" spans="2:64" s="6" customFormat="1" ht="26.25" customHeight="1" x14ac:dyDescent="0.25">
      <c r="B24" s="8" t="s">
        <v>131</v>
      </c>
      <c r="C24" s="14">
        <v>9</v>
      </c>
      <c r="D24" s="38" t="s">
        <v>125</v>
      </c>
      <c r="E24" s="38" t="s">
        <v>126</v>
      </c>
      <c r="F24" s="41">
        <v>44166</v>
      </c>
      <c r="G24" s="7" t="s">
        <v>138</v>
      </c>
      <c r="H24" s="47">
        <v>631010000</v>
      </c>
      <c r="I24" s="38" t="s">
        <v>158</v>
      </c>
      <c r="J24" s="10"/>
      <c r="K24" s="10"/>
      <c r="L24" s="10"/>
      <c r="M24" s="37">
        <v>44197</v>
      </c>
      <c r="N24" s="37">
        <v>44561</v>
      </c>
      <c r="O24" s="8">
        <v>0</v>
      </c>
      <c r="P24" s="8">
        <v>100</v>
      </c>
      <c r="Q24" s="8">
        <v>0</v>
      </c>
      <c r="R24" s="38" t="s">
        <v>163</v>
      </c>
      <c r="S24" s="13" t="s">
        <v>127</v>
      </c>
      <c r="T24" s="11">
        <v>2646.6289999999999</v>
      </c>
      <c r="U24" s="11">
        <v>1332.21</v>
      </c>
      <c r="V24" s="45">
        <f t="shared" si="5"/>
        <v>3525865.6200899999</v>
      </c>
      <c r="W24" s="58">
        <f t="shared" si="2"/>
        <v>3948969.4945008</v>
      </c>
      <c r="X24" s="9"/>
      <c r="Y24" s="9"/>
      <c r="Z24" s="9"/>
      <c r="AA24" s="9"/>
      <c r="AB24" s="9" t="s">
        <v>172</v>
      </c>
      <c r="AC24" s="9" t="s">
        <v>173</v>
      </c>
      <c r="AD24" s="9" t="s">
        <v>34</v>
      </c>
      <c r="AE24" s="9" t="s">
        <v>128</v>
      </c>
      <c r="AF24" s="9" t="s">
        <v>128</v>
      </c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51" t="s">
        <v>139</v>
      </c>
    </row>
    <row r="25" spans="2:64" s="6" customFormat="1" ht="26.25" customHeight="1" x14ac:dyDescent="0.25">
      <c r="B25" s="8" t="s">
        <v>131</v>
      </c>
      <c r="C25" s="14">
        <v>10</v>
      </c>
      <c r="D25" s="38" t="s">
        <v>122</v>
      </c>
      <c r="E25" s="38" t="s">
        <v>123</v>
      </c>
      <c r="F25" s="41">
        <v>44166</v>
      </c>
      <c r="G25" s="7" t="s">
        <v>138</v>
      </c>
      <c r="H25" s="47">
        <v>631010000</v>
      </c>
      <c r="I25" s="38" t="s">
        <v>158</v>
      </c>
      <c r="J25" s="10"/>
      <c r="K25" s="10"/>
      <c r="L25" s="10"/>
      <c r="M25" s="37">
        <v>44197</v>
      </c>
      <c r="N25" s="37">
        <v>44561</v>
      </c>
      <c r="O25" s="43">
        <v>0</v>
      </c>
      <c r="P25" s="43">
        <v>100</v>
      </c>
      <c r="Q25" s="43">
        <v>0</v>
      </c>
      <c r="R25" s="38" t="s">
        <v>162</v>
      </c>
      <c r="S25" s="13" t="s">
        <v>127</v>
      </c>
      <c r="T25" s="11">
        <v>2486.107</v>
      </c>
      <c r="U25" s="11">
        <v>7899.7799999999988</v>
      </c>
      <c r="V25" s="45">
        <f t="shared" si="5"/>
        <v>19639698.356459998</v>
      </c>
      <c r="W25" s="58">
        <f t="shared" si="2"/>
        <v>21996462.159235198</v>
      </c>
      <c r="X25" s="9"/>
      <c r="Y25" s="9"/>
      <c r="Z25" s="9"/>
      <c r="AA25" s="9"/>
      <c r="AB25" s="9" t="s">
        <v>240</v>
      </c>
      <c r="AC25" s="9" t="s">
        <v>239</v>
      </c>
      <c r="AD25" s="9" t="s">
        <v>34</v>
      </c>
      <c r="AE25" s="9" t="s">
        <v>128</v>
      </c>
      <c r="AF25" s="9" t="s">
        <v>128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51" t="s">
        <v>139</v>
      </c>
    </row>
    <row r="26" spans="2:64" ht="38.25" customHeight="1" x14ac:dyDescent="0.25">
      <c r="B26" s="8" t="s">
        <v>131</v>
      </c>
      <c r="C26" s="14">
        <v>11</v>
      </c>
      <c r="D26" s="38" t="s">
        <v>122</v>
      </c>
      <c r="E26" s="38" t="s">
        <v>123</v>
      </c>
      <c r="F26" s="41">
        <v>44166</v>
      </c>
      <c r="G26" s="7" t="s">
        <v>138</v>
      </c>
      <c r="H26" s="47">
        <v>632210000</v>
      </c>
      <c r="I26" s="38" t="s">
        <v>161</v>
      </c>
      <c r="J26" s="10"/>
      <c r="K26" s="10"/>
      <c r="L26" s="10"/>
      <c r="M26" s="37">
        <v>44197</v>
      </c>
      <c r="N26" s="37">
        <v>44561</v>
      </c>
      <c r="O26" s="8">
        <v>0</v>
      </c>
      <c r="P26" s="8">
        <v>100</v>
      </c>
      <c r="Q26" s="8">
        <v>0</v>
      </c>
      <c r="R26" s="38" t="s">
        <v>162</v>
      </c>
      <c r="S26" s="13" t="s">
        <v>127</v>
      </c>
      <c r="T26" s="11">
        <v>271.20000000000005</v>
      </c>
      <c r="U26" s="11">
        <v>5671.43</v>
      </c>
      <c r="V26" s="45">
        <f t="shared" si="5"/>
        <v>1538091.8160000003</v>
      </c>
      <c r="W26" s="58">
        <f t="shared" si="2"/>
        <v>1722662.8339200006</v>
      </c>
      <c r="X26" s="13"/>
      <c r="Y26" s="13"/>
      <c r="Z26" s="13"/>
      <c r="AA26" s="13"/>
      <c r="AB26" s="13" t="s">
        <v>238</v>
      </c>
      <c r="AC26" s="13" t="s">
        <v>237</v>
      </c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51" t="s">
        <v>227</v>
      </c>
    </row>
    <row r="27" spans="2:64" ht="38.25" customHeight="1" x14ac:dyDescent="0.25">
      <c r="B27" s="8" t="s">
        <v>131</v>
      </c>
      <c r="C27" s="14">
        <v>12</v>
      </c>
      <c r="D27" s="38" t="s">
        <v>132</v>
      </c>
      <c r="E27" s="38" t="s">
        <v>132</v>
      </c>
      <c r="F27" s="41">
        <v>44166</v>
      </c>
      <c r="G27" s="7" t="s">
        <v>138</v>
      </c>
      <c r="H27" s="47">
        <v>631010000</v>
      </c>
      <c r="I27" s="38" t="s">
        <v>158</v>
      </c>
      <c r="J27" s="10"/>
      <c r="K27" s="10"/>
      <c r="L27" s="10"/>
      <c r="M27" s="37">
        <v>44197</v>
      </c>
      <c r="N27" s="37">
        <v>44561</v>
      </c>
      <c r="O27" s="43">
        <v>0</v>
      </c>
      <c r="P27" s="43">
        <v>100</v>
      </c>
      <c r="Q27" s="43">
        <v>0</v>
      </c>
      <c r="R27" s="13"/>
      <c r="S27" s="13" t="s">
        <v>127</v>
      </c>
      <c r="T27" s="11"/>
      <c r="U27" s="11"/>
      <c r="V27" s="45">
        <v>16332039.785600003</v>
      </c>
      <c r="W27" s="58">
        <f t="shared" si="2"/>
        <v>18291884.559872005</v>
      </c>
      <c r="X27" s="13"/>
      <c r="Y27" s="13"/>
      <c r="Z27" s="13"/>
      <c r="AA27" s="13"/>
      <c r="AB27" s="13" t="s">
        <v>174</v>
      </c>
      <c r="AC27" s="13" t="s">
        <v>175</v>
      </c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51" t="s">
        <v>139</v>
      </c>
    </row>
    <row r="28" spans="2:64" s="65" customFormat="1" ht="38.25" customHeight="1" x14ac:dyDescent="0.25">
      <c r="B28" s="43" t="s">
        <v>131</v>
      </c>
      <c r="C28" s="48">
        <v>13</v>
      </c>
      <c r="D28" s="60" t="s">
        <v>133</v>
      </c>
      <c r="E28" s="60" t="s">
        <v>134</v>
      </c>
      <c r="F28" s="41">
        <v>44166</v>
      </c>
      <c r="G28" s="40" t="s">
        <v>138</v>
      </c>
      <c r="H28" s="61">
        <v>631010000</v>
      </c>
      <c r="I28" s="60" t="s">
        <v>158</v>
      </c>
      <c r="J28" s="62"/>
      <c r="K28" s="62"/>
      <c r="L28" s="62"/>
      <c r="M28" s="41">
        <v>44197</v>
      </c>
      <c r="N28" s="41">
        <v>44561</v>
      </c>
      <c r="O28" s="43">
        <v>0</v>
      </c>
      <c r="P28" s="43">
        <v>100</v>
      </c>
      <c r="Q28" s="43">
        <v>0</v>
      </c>
      <c r="R28" s="63"/>
      <c r="S28" s="63" t="s">
        <v>127</v>
      </c>
      <c r="T28" s="64"/>
      <c r="U28" s="64"/>
      <c r="V28" s="45">
        <v>86506123.055999994</v>
      </c>
      <c r="W28" s="58">
        <f t="shared" si="2"/>
        <v>96886857.822720006</v>
      </c>
      <c r="X28" s="63"/>
      <c r="Y28" s="63"/>
      <c r="Z28" s="63"/>
      <c r="AA28" s="63"/>
      <c r="AB28" s="63" t="s">
        <v>176</v>
      </c>
      <c r="AC28" s="63" t="s">
        <v>177</v>
      </c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56" t="s">
        <v>139</v>
      </c>
    </row>
    <row r="29" spans="2:64" s="65" customFormat="1" ht="38.25" customHeight="1" x14ac:dyDescent="0.25">
      <c r="B29" s="43" t="s">
        <v>131</v>
      </c>
      <c r="C29" s="48">
        <v>14</v>
      </c>
      <c r="D29" s="60" t="s">
        <v>133</v>
      </c>
      <c r="E29" s="60" t="s">
        <v>134</v>
      </c>
      <c r="F29" s="41">
        <v>44166</v>
      </c>
      <c r="G29" s="40" t="s">
        <v>138</v>
      </c>
      <c r="H29" s="61">
        <v>631010000</v>
      </c>
      <c r="I29" s="60" t="s">
        <v>158</v>
      </c>
      <c r="J29" s="62"/>
      <c r="K29" s="62"/>
      <c r="L29" s="62"/>
      <c r="M29" s="41">
        <v>44197</v>
      </c>
      <c r="N29" s="41">
        <v>44561</v>
      </c>
      <c r="O29" s="43">
        <v>0</v>
      </c>
      <c r="P29" s="43">
        <v>100</v>
      </c>
      <c r="Q29" s="43">
        <v>0</v>
      </c>
      <c r="R29" s="63"/>
      <c r="S29" s="63" t="s">
        <v>127</v>
      </c>
      <c r="T29" s="64"/>
      <c r="U29" s="64"/>
      <c r="V29" s="45">
        <v>82298.880000000005</v>
      </c>
      <c r="W29" s="58">
        <f t="shared" si="2"/>
        <v>92174.745600000009</v>
      </c>
      <c r="X29" s="63"/>
      <c r="Y29" s="63"/>
      <c r="Z29" s="63"/>
      <c r="AA29" s="63"/>
      <c r="AB29" s="63" t="s">
        <v>178</v>
      </c>
      <c r="AC29" s="63" t="s">
        <v>179</v>
      </c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56" t="s">
        <v>139</v>
      </c>
    </row>
    <row r="30" spans="2:64" s="66" customFormat="1" ht="38.25" customHeight="1" x14ac:dyDescent="0.25">
      <c r="B30" s="43" t="s">
        <v>131</v>
      </c>
      <c r="C30" s="48">
        <v>15</v>
      </c>
      <c r="D30" s="60" t="s">
        <v>135</v>
      </c>
      <c r="E30" s="60" t="s">
        <v>136</v>
      </c>
      <c r="F30" s="41">
        <v>44166</v>
      </c>
      <c r="G30" s="43" t="s">
        <v>138</v>
      </c>
      <c r="H30" s="61">
        <v>631010000</v>
      </c>
      <c r="I30" s="60" t="s">
        <v>158</v>
      </c>
      <c r="J30" s="48"/>
      <c r="K30" s="48"/>
      <c r="L30" s="48"/>
      <c r="M30" s="41">
        <v>44197</v>
      </c>
      <c r="N30" s="41">
        <v>44561</v>
      </c>
      <c r="O30" s="43">
        <v>0</v>
      </c>
      <c r="P30" s="43">
        <v>100</v>
      </c>
      <c r="Q30" s="43">
        <v>0</v>
      </c>
      <c r="R30" s="48"/>
      <c r="S30" s="63" t="s">
        <v>127</v>
      </c>
      <c r="T30" s="50"/>
      <c r="U30" s="50"/>
      <c r="V30" s="49">
        <v>96489316.799999997</v>
      </c>
      <c r="W30" s="58">
        <f t="shared" si="2"/>
        <v>108068034.816</v>
      </c>
      <c r="X30" s="48"/>
      <c r="Y30" s="48"/>
      <c r="Z30" s="48"/>
      <c r="AA30" s="48"/>
      <c r="AB30" s="48" t="s">
        <v>180</v>
      </c>
      <c r="AC30" s="48" t="s">
        <v>181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56" t="s">
        <v>139</v>
      </c>
    </row>
    <row r="31" spans="2:64" s="16" customFormat="1" ht="38.25" customHeight="1" x14ac:dyDescent="0.25">
      <c r="B31" s="8" t="s">
        <v>131</v>
      </c>
      <c r="C31" s="14">
        <v>16</v>
      </c>
      <c r="D31" s="38" t="s">
        <v>135</v>
      </c>
      <c r="E31" s="38" t="s">
        <v>136</v>
      </c>
      <c r="F31" s="41">
        <v>44166</v>
      </c>
      <c r="G31" s="8" t="s">
        <v>138</v>
      </c>
      <c r="H31" s="47">
        <v>631010000</v>
      </c>
      <c r="I31" s="38" t="s">
        <v>158</v>
      </c>
      <c r="J31" s="14"/>
      <c r="K31" s="14"/>
      <c r="L31" s="14"/>
      <c r="M31" s="37">
        <v>44197</v>
      </c>
      <c r="N31" s="37">
        <v>44561</v>
      </c>
      <c r="O31" s="43">
        <v>0</v>
      </c>
      <c r="P31" s="43">
        <v>100</v>
      </c>
      <c r="Q31" s="43">
        <v>0</v>
      </c>
      <c r="R31" s="14"/>
      <c r="S31" s="13" t="s">
        <v>127</v>
      </c>
      <c r="T31" s="59"/>
      <c r="U31" s="59"/>
      <c r="V31" s="49">
        <v>115121.76</v>
      </c>
      <c r="W31" s="58">
        <f t="shared" si="2"/>
        <v>128936.37120000001</v>
      </c>
      <c r="X31" s="14"/>
      <c r="Y31" s="14"/>
      <c r="Z31" s="14"/>
      <c r="AA31" s="14"/>
      <c r="AB31" s="14" t="s">
        <v>182</v>
      </c>
      <c r="AC31" s="14" t="s">
        <v>183</v>
      </c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51" t="s">
        <v>139</v>
      </c>
    </row>
    <row r="32" spans="2:64" s="16" customFormat="1" ht="38.25" customHeight="1" x14ac:dyDescent="0.25">
      <c r="B32" s="8" t="s">
        <v>131</v>
      </c>
      <c r="C32" s="14">
        <v>17</v>
      </c>
      <c r="D32" s="38" t="s">
        <v>133</v>
      </c>
      <c r="E32" s="38" t="s">
        <v>134</v>
      </c>
      <c r="F32" s="41">
        <v>44166</v>
      </c>
      <c r="G32" s="8" t="s">
        <v>138</v>
      </c>
      <c r="H32" s="47">
        <v>632210000</v>
      </c>
      <c r="I32" s="38" t="s">
        <v>161</v>
      </c>
      <c r="J32" s="14"/>
      <c r="K32" s="14"/>
      <c r="L32" s="14"/>
      <c r="M32" s="37">
        <v>44197</v>
      </c>
      <c r="N32" s="37">
        <v>44561</v>
      </c>
      <c r="O32" s="8">
        <v>0</v>
      </c>
      <c r="P32" s="8">
        <v>100</v>
      </c>
      <c r="Q32" s="8">
        <v>0</v>
      </c>
      <c r="R32" s="14"/>
      <c r="S32" s="13" t="s">
        <v>127</v>
      </c>
      <c r="T32" s="59"/>
      <c r="U32" s="59"/>
      <c r="V32" s="49">
        <v>1238632.7999999998</v>
      </c>
      <c r="W32" s="58">
        <f t="shared" si="2"/>
        <v>1387268.736</v>
      </c>
      <c r="X32" s="14"/>
      <c r="Y32" s="14"/>
      <c r="Z32" s="14"/>
      <c r="AA32" s="14"/>
      <c r="AB32" s="14" t="s">
        <v>184</v>
      </c>
      <c r="AC32" s="14" t="s">
        <v>185</v>
      </c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51" t="s">
        <v>227</v>
      </c>
    </row>
    <row r="33" spans="1:64" s="16" customFormat="1" ht="48" customHeight="1" x14ac:dyDescent="0.25">
      <c r="B33" s="8" t="s">
        <v>131</v>
      </c>
      <c r="C33" s="14">
        <v>18</v>
      </c>
      <c r="D33" s="38" t="s">
        <v>133</v>
      </c>
      <c r="E33" s="38" t="s">
        <v>134</v>
      </c>
      <c r="F33" s="41">
        <v>44166</v>
      </c>
      <c r="G33" s="8" t="s">
        <v>138</v>
      </c>
      <c r="H33" s="47">
        <v>632210000</v>
      </c>
      <c r="I33" s="38" t="s">
        <v>161</v>
      </c>
      <c r="J33" s="14"/>
      <c r="K33" s="14"/>
      <c r="L33" s="14"/>
      <c r="M33" s="37">
        <v>44197</v>
      </c>
      <c r="N33" s="37">
        <v>44561</v>
      </c>
      <c r="O33" s="43">
        <v>0</v>
      </c>
      <c r="P33" s="43">
        <v>100</v>
      </c>
      <c r="Q33" s="43">
        <v>0</v>
      </c>
      <c r="R33" s="14"/>
      <c r="S33" s="13" t="s">
        <v>127</v>
      </c>
      <c r="T33" s="59"/>
      <c r="U33" s="59"/>
      <c r="V33" s="49">
        <v>25973142.499999996</v>
      </c>
      <c r="W33" s="58">
        <f t="shared" si="2"/>
        <v>29089919.599999998</v>
      </c>
      <c r="X33" s="14"/>
      <c r="Y33" s="14"/>
      <c r="Z33" s="14"/>
      <c r="AA33" s="14"/>
      <c r="AB33" s="14" t="s">
        <v>184</v>
      </c>
      <c r="AC33" s="14" t="s">
        <v>185</v>
      </c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51" t="s">
        <v>227</v>
      </c>
    </row>
    <row r="34" spans="1:64" s="16" customFormat="1" ht="48" customHeight="1" x14ac:dyDescent="0.25">
      <c r="B34" s="8" t="s">
        <v>131</v>
      </c>
      <c r="C34" s="14">
        <v>19</v>
      </c>
      <c r="D34" s="38" t="s">
        <v>135</v>
      </c>
      <c r="E34" s="38" t="s">
        <v>136</v>
      </c>
      <c r="F34" s="41">
        <v>44166</v>
      </c>
      <c r="G34" s="14" t="s">
        <v>137</v>
      </c>
      <c r="H34" s="47">
        <v>632210000</v>
      </c>
      <c r="I34" s="38" t="s">
        <v>161</v>
      </c>
      <c r="J34" s="14"/>
      <c r="K34" s="14"/>
      <c r="L34" s="14"/>
      <c r="M34" s="37">
        <v>44197</v>
      </c>
      <c r="N34" s="37">
        <v>44561</v>
      </c>
      <c r="O34" s="8">
        <v>0</v>
      </c>
      <c r="P34" s="8">
        <v>100</v>
      </c>
      <c r="Q34" s="8">
        <v>0</v>
      </c>
      <c r="R34" s="14"/>
      <c r="S34" s="13" t="s">
        <v>127</v>
      </c>
      <c r="T34" s="59"/>
      <c r="U34" s="59"/>
      <c r="V34" s="49">
        <v>855168.00000000012</v>
      </c>
      <c r="W34" s="58">
        <f t="shared" si="2"/>
        <v>957788.16000000027</v>
      </c>
      <c r="X34" s="14"/>
      <c r="Y34" s="14"/>
      <c r="Z34" s="14"/>
      <c r="AA34" s="14"/>
      <c r="AB34" s="14" t="s">
        <v>186</v>
      </c>
      <c r="AC34" s="14" t="s">
        <v>187</v>
      </c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51" t="s">
        <v>227</v>
      </c>
    </row>
    <row r="35" spans="1:64" s="16" customFormat="1" ht="51" customHeight="1" x14ac:dyDescent="0.25">
      <c r="B35" s="8" t="s">
        <v>131</v>
      </c>
      <c r="C35" s="14">
        <v>20</v>
      </c>
      <c r="D35" s="38" t="s">
        <v>133</v>
      </c>
      <c r="E35" s="38" t="s">
        <v>134</v>
      </c>
      <c r="F35" s="41">
        <v>44166</v>
      </c>
      <c r="G35" s="8" t="s">
        <v>138</v>
      </c>
      <c r="H35" s="47">
        <v>632210000</v>
      </c>
      <c r="I35" s="38" t="s">
        <v>161</v>
      </c>
      <c r="J35" s="14"/>
      <c r="K35" s="14"/>
      <c r="L35" s="14"/>
      <c r="M35" s="37">
        <v>44197</v>
      </c>
      <c r="N35" s="37">
        <v>44561</v>
      </c>
      <c r="O35" s="43">
        <v>0</v>
      </c>
      <c r="P35" s="43">
        <v>100</v>
      </c>
      <c r="Q35" s="43">
        <v>0</v>
      </c>
      <c r="R35" s="14"/>
      <c r="S35" s="13" t="s">
        <v>127</v>
      </c>
      <c r="T35" s="59"/>
      <c r="U35" s="59"/>
      <c r="V35" s="49">
        <v>127979.99999999999</v>
      </c>
      <c r="W35" s="58">
        <f t="shared" si="2"/>
        <v>143337.60000000001</v>
      </c>
      <c r="X35" s="14"/>
      <c r="Y35" s="14"/>
      <c r="Z35" s="14"/>
      <c r="AA35" s="14"/>
      <c r="AB35" s="14" t="s">
        <v>188</v>
      </c>
      <c r="AC35" s="14" t="s">
        <v>189</v>
      </c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51" t="s">
        <v>227</v>
      </c>
    </row>
    <row r="36" spans="1:64" s="16" customFormat="1" ht="51" customHeight="1" x14ac:dyDescent="0.25">
      <c r="B36" s="8" t="s">
        <v>131</v>
      </c>
      <c r="C36" s="14">
        <v>21</v>
      </c>
      <c r="D36" s="38" t="s">
        <v>133</v>
      </c>
      <c r="E36" s="38" t="s">
        <v>134</v>
      </c>
      <c r="F36" s="41">
        <v>44166</v>
      </c>
      <c r="G36" s="8" t="s">
        <v>138</v>
      </c>
      <c r="H36" s="47">
        <v>632210000</v>
      </c>
      <c r="I36" s="38" t="s">
        <v>161</v>
      </c>
      <c r="J36" s="14"/>
      <c r="K36" s="14"/>
      <c r="L36" s="14"/>
      <c r="M36" s="37">
        <v>44197</v>
      </c>
      <c r="N36" s="37">
        <v>44561</v>
      </c>
      <c r="O36" s="8">
        <v>0</v>
      </c>
      <c r="P36" s="8">
        <v>100</v>
      </c>
      <c r="Q36" s="8">
        <v>0</v>
      </c>
      <c r="R36" s="14"/>
      <c r="S36" s="13" t="s">
        <v>127</v>
      </c>
      <c r="T36" s="59"/>
      <c r="U36" s="59"/>
      <c r="V36" s="49">
        <v>201214.79999999996</v>
      </c>
      <c r="W36" s="58">
        <f t="shared" si="2"/>
        <v>225360.57599999997</v>
      </c>
      <c r="X36" s="14"/>
      <c r="Y36" s="14"/>
      <c r="Z36" s="14"/>
      <c r="AA36" s="14"/>
      <c r="AB36" s="14" t="s">
        <v>231</v>
      </c>
      <c r="AC36" s="14" t="s">
        <v>231</v>
      </c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51" t="s">
        <v>139</v>
      </c>
    </row>
    <row r="37" spans="1:64" s="16" customFormat="1" ht="51" customHeight="1" x14ac:dyDescent="0.25">
      <c r="B37" s="14" t="s">
        <v>131</v>
      </c>
      <c r="C37" s="14">
        <v>22</v>
      </c>
      <c r="D37" s="38" t="s">
        <v>133</v>
      </c>
      <c r="E37" s="38" t="s">
        <v>134</v>
      </c>
      <c r="F37" s="41">
        <v>44166</v>
      </c>
      <c r="G37" s="14" t="s">
        <v>138</v>
      </c>
      <c r="H37" s="47">
        <v>631010000</v>
      </c>
      <c r="I37" s="38" t="s">
        <v>158</v>
      </c>
      <c r="J37" s="14"/>
      <c r="K37" s="14"/>
      <c r="L37" s="14"/>
      <c r="M37" s="37">
        <v>44197</v>
      </c>
      <c r="N37" s="37">
        <v>44561</v>
      </c>
      <c r="O37" s="48">
        <v>0</v>
      </c>
      <c r="P37" s="48">
        <v>100</v>
      </c>
      <c r="Q37" s="48">
        <v>0</v>
      </c>
      <c r="R37" s="14"/>
      <c r="S37" s="13" t="s">
        <v>127</v>
      </c>
      <c r="T37" s="59"/>
      <c r="U37" s="59"/>
      <c r="V37" s="50">
        <v>84824.959999999992</v>
      </c>
      <c r="W37" s="58">
        <f t="shared" si="2"/>
        <v>95003.955199999997</v>
      </c>
      <c r="X37" s="14"/>
      <c r="Y37" s="14"/>
      <c r="Z37" s="14"/>
      <c r="AA37" s="14"/>
      <c r="AB37" s="14" t="s">
        <v>231</v>
      </c>
      <c r="AC37" s="14" t="s">
        <v>231</v>
      </c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51" t="s">
        <v>139</v>
      </c>
    </row>
    <row r="38" spans="1:64" ht="60.75" customHeight="1" x14ac:dyDescent="0.25">
      <c r="B38" s="14" t="s">
        <v>210</v>
      </c>
      <c r="C38" s="14">
        <v>23</v>
      </c>
      <c r="D38" s="13" t="s">
        <v>201</v>
      </c>
      <c r="E38" s="13" t="s">
        <v>201</v>
      </c>
      <c r="F38" s="13" t="s">
        <v>202</v>
      </c>
      <c r="G38" s="14" t="s">
        <v>138</v>
      </c>
      <c r="H38" s="13">
        <v>631010000</v>
      </c>
      <c r="I38" s="13" t="s">
        <v>204</v>
      </c>
      <c r="J38" s="10"/>
      <c r="K38" s="10"/>
      <c r="L38" s="10"/>
      <c r="M38" s="52" t="s">
        <v>247</v>
      </c>
      <c r="N38" s="52" t="s">
        <v>244</v>
      </c>
      <c r="O38" s="14"/>
      <c r="P38" s="14">
        <v>1</v>
      </c>
      <c r="Q38" s="14"/>
      <c r="R38" s="13"/>
      <c r="S38" s="13"/>
      <c r="T38" s="55" t="s">
        <v>205</v>
      </c>
      <c r="U38" s="55"/>
      <c r="V38" s="55">
        <v>11100000</v>
      </c>
      <c r="W38" s="58">
        <f t="shared" si="2"/>
        <v>11100000</v>
      </c>
      <c r="X38" s="13"/>
      <c r="Y38" s="13"/>
      <c r="Z38" s="13"/>
      <c r="AA38" s="13"/>
      <c r="AB38" s="13" t="s">
        <v>206</v>
      </c>
      <c r="AC38" s="13" t="s">
        <v>206</v>
      </c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51" t="s">
        <v>230</v>
      </c>
    </row>
    <row r="39" spans="1:64" ht="60.75" customHeight="1" x14ac:dyDescent="0.25">
      <c r="B39" s="14" t="s">
        <v>210</v>
      </c>
      <c r="C39" s="14">
        <v>24</v>
      </c>
      <c r="D39" s="13" t="s">
        <v>248</v>
      </c>
      <c r="E39" s="13" t="s">
        <v>248</v>
      </c>
      <c r="F39" s="13" t="s">
        <v>202</v>
      </c>
      <c r="G39" s="14" t="s">
        <v>138</v>
      </c>
      <c r="H39" s="13">
        <v>631010000</v>
      </c>
      <c r="I39" s="13" t="s">
        <v>204</v>
      </c>
      <c r="J39" s="10"/>
      <c r="K39" s="10"/>
      <c r="L39" s="10"/>
      <c r="M39" s="52" t="s">
        <v>247</v>
      </c>
      <c r="N39" s="52" t="s">
        <v>244</v>
      </c>
      <c r="O39" s="14"/>
      <c r="P39" s="14">
        <v>1</v>
      </c>
      <c r="Q39" s="14"/>
      <c r="R39" s="13"/>
      <c r="S39" s="13"/>
      <c r="T39" s="55" t="s">
        <v>205</v>
      </c>
      <c r="U39" s="55"/>
      <c r="V39" s="55">
        <v>733000</v>
      </c>
      <c r="W39" s="58">
        <f t="shared" si="2"/>
        <v>733000</v>
      </c>
      <c r="X39" s="13"/>
      <c r="Y39" s="13"/>
      <c r="Z39" s="13"/>
      <c r="AA39" s="13"/>
      <c r="AB39" s="13" t="s">
        <v>207</v>
      </c>
      <c r="AC39" s="13" t="s">
        <v>207</v>
      </c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51" t="s">
        <v>230</v>
      </c>
    </row>
    <row r="40" spans="1:64" ht="60.75" customHeight="1" x14ac:dyDescent="0.25">
      <c r="B40" s="14" t="s">
        <v>211</v>
      </c>
      <c r="C40" s="14">
        <v>25</v>
      </c>
      <c r="D40" s="13" t="s">
        <v>209</v>
      </c>
      <c r="E40" s="13" t="s">
        <v>209</v>
      </c>
      <c r="F40" s="53" t="s">
        <v>232</v>
      </c>
      <c r="G40" s="13" t="s">
        <v>137</v>
      </c>
      <c r="H40" s="13"/>
      <c r="I40" s="13" t="s">
        <v>208</v>
      </c>
      <c r="J40" s="10"/>
      <c r="K40" s="10"/>
      <c r="L40" s="10"/>
      <c r="M40" s="10">
        <v>44197</v>
      </c>
      <c r="N40" s="10">
        <v>44531</v>
      </c>
      <c r="O40" s="14">
        <v>100</v>
      </c>
      <c r="P40" s="14">
        <v>0</v>
      </c>
      <c r="Q40" s="14">
        <v>0</v>
      </c>
      <c r="R40" s="13"/>
      <c r="S40" s="13"/>
      <c r="T40" s="55"/>
      <c r="U40" s="55"/>
      <c r="V40" s="55">
        <v>59539811</v>
      </c>
      <c r="W40" s="58">
        <f t="shared" si="2"/>
        <v>59539811</v>
      </c>
      <c r="X40" s="13"/>
      <c r="Y40" s="13"/>
      <c r="Z40" s="13"/>
      <c r="AA40" s="13"/>
      <c r="AB40" s="13" t="s">
        <v>209</v>
      </c>
      <c r="AC40" s="13" t="s">
        <v>209</v>
      </c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51" t="s">
        <v>227</v>
      </c>
    </row>
    <row r="41" spans="1:64" ht="66.75" customHeight="1" x14ac:dyDescent="0.25">
      <c r="B41" s="14" t="s">
        <v>216</v>
      </c>
      <c r="C41" s="14">
        <v>26</v>
      </c>
      <c r="D41" s="13" t="s">
        <v>212</v>
      </c>
      <c r="E41" s="13" t="s">
        <v>212</v>
      </c>
      <c r="F41" s="53" t="s">
        <v>225</v>
      </c>
      <c r="G41" s="13" t="s">
        <v>138</v>
      </c>
      <c r="H41" s="13">
        <v>631010000</v>
      </c>
      <c r="I41" s="13" t="s">
        <v>213</v>
      </c>
      <c r="J41" s="10"/>
      <c r="K41" s="10"/>
      <c r="L41" s="10"/>
      <c r="M41" s="54">
        <v>44256</v>
      </c>
      <c r="N41" s="54">
        <v>44531</v>
      </c>
      <c r="O41" s="14">
        <v>0</v>
      </c>
      <c r="P41" s="14">
        <v>100</v>
      </c>
      <c r="Q41" s="14">
        <v>0</v>
      </c>
      <c r="R41" s="13"/>
      <c r="S41" s="13" t="s">
        <v>214</v>
      </c>
      <c r="T41" s="55"/>
      <c r="U41" s="55"/>
      <c r="V41" s="55">
        <v>32000</v>
      </c>
      <c r="W41" s="58">
        <f t="shared" si="2"/>
        <v>32000</v>
      </c>
      <c r="X41" s="13" t="s">
        <v>215</v>
      </c>
      <c r="Y41" s="13" t="s">
        <v>212</v>
      </c>
      <c r="Z41" s="13"/>
      <c r="AA41" s="13"/>
      <c r="AB41" s="13" t="s">
        <v>212</v>
      </c>
      <c r="AC41" s="13" t="s">
        <v>212</v>
      </c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51" t="s">
        <v>229</v>
      </c>
    </row>
    <row r="42" spans="1:64" ht="60" x14ac:dyDescent="0.25">
      <c r="B42" s="14" t="s">
        <v>224</v>
      </c>
      <c r="C42" s="14">
        <v>27</v>
      </c>
      <c r="D42" s="13" t="s">
        <v>217</v>
      </c>
      <c r="E42" s="13" t="s">
        <v>218</v>
      </c>
      <c r="F42" s="13" t="s">
        <v>226</v>
      </c>
      <c r="G42" s="13" t="s">
        <v>203</v>
      </c>
      <c r="H42" s="13">
        <v>631010000</v>
      </c>
      <c r="I42" s="13" t="s">
        <v>219</v>
      </c>
      <c r="J42" s="10"/>
      <c r="K42" s="10"/>
      <c r="L42" s="10"/>
      <c r="M42" s="10">
        <v>43891</v>
      </c>
      <c r="N42" s="10">
        <v>44105</v>
      </c>
      <c r="O42" s="14"/>
      <c r="P42" s="14">
        <v>1</v>
      </c>
      <c r="Q42" s="14"/>
      <c r="R42" s="13"/>
      <c r="S42" s="13" t="s">
        <v>214</v>
      </c>
      <c r="T42" s="55"/>
      <c r="U42" s="55"/>
      <c r="V42" s="55">
        <v>400000</v>
      </c>
      <c r="W42" s="58">
        <f t="shared" si="2"/>
        <v>400000</v>
      </c>
      <c r="X42" s="13"/>
      <c r="Y42" s="13"/>
      <c r="Z42" s="13"/>
      <c r="AA42" s="13"/>
      <c r="AB42" s="13" t="s">
        <v>218</v>
      </c>
      <c r="AC42" s="13" t="s">
        <v>218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51" t="s">
        <v>228</v>
      </c>
    </row>
    <row r="43" spans="1:64" ht="60" x14ac:dyDescent="0.25">
      <c r="B43" s="14" t="s">
        <v>224</v>
      </c>
      <c r="C43" s="14">
        <v>28</v>
      </c>
      <c r="D43" s="13" t="s">
        <v>220</v>
      </c>
      <c r="E43" s="13" t="s">
        <v>220</v>
      </c>
      <c r="F43" s="13" t="s">
        <v>221</v>
      </c>
      <c r="G43" s="13" t="s">
        <v>203</v>
      </c>
      <c r="H43" s="13">
        <v>631010000</v>
      </c>
      <c r="I43" s="13" t="s">
        <v>219</v>
      </c>
      <c r="J43" s="10"/>
      <c r="K43" s="10"/>
      <c r="L43" s="10"/>
      <c r="M43" s="10">
        <v>43831</v>
      </c>
      <c r="N43" s="10">
        <v>44166</v>
      </c>
      <c r="O43" s="14"/>
      <c r="P43" s="14">
        <v>1</v>
      </c>
      <c r="Q43" s="14"/>
      <c r="R43" s="13"/>
      <c r="S43" s="13" t="s">
        <v>214</v>
      </c>
      <c r="T43" s="55"/>
      <c r="U43" s="55"/>
      <c r="V43" s="55">
        <v>15750000</v>
      </c>
      <c r="W43" s="58">
        <f t="shared" si="2"/>
        <v>15750000</v>
      </c>
      <c r="X43" s="13"/>
      <c r="Y43" s="13"/>
      <c r="Z43" s="13"/>
      <c r="AA43" s="13"/>
      <c r="AB43" s="13" t="s">
        <v>220</v>
      </c>
      <c r="AC43" s="13" t="s">
        <v>220</v>
      </c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51" t="s">
        <v>228</v>
      </c>
    </row>
    <row r="44" spans="1:64" ht="120" x14ac:dyDescent="0.25">
      <c r="B44" s="14" t="s">
        <v>224</v>
      </c>
      <c r="C44" s="14">
        <v>29</v>
      </c>
      <c r="D44" s="13" t="s">
        <v>222</v>
      </c>
      <c r="E44" s="13" t="s">
        <v>223</v>
      </c>
      <c r="F44" s="13" t="s">
        <v>221</v>
      </c>
      <c r="G44" s="13" t="s">
        <v>203</v>
      </c>
      <c r="H44" s="13">
        <v>631010000</v>
      </c>
      <c r="I44" s="13" t="s">
        <v>219</v>
      </c>
      <c r="J44" s="10"/>
      <c r="K44" s="10"/>
      <c r="L44" s="10"/>
      <c r="M44" s="10">
        <v>43831</v>
      </c>
      <c r="N44" s="10">
        <v>44166</v>
      </c>
      <c r="O44" s="14"/>
      <c r="P44" s="14">
        <v>1</v>
      </c>
      <c r="Q44" s="14"/>
      <c r="R44" s="13"/>
      <c r="S44" s="13" t="s">
        <v>127</v>
      </c>
      <c r="T44" s="55"/>
      <c r="U44" s="55"/>
      <c r="V44" s="55">
        <v>1740000</v>
      </c>
      <c r="W44" s="58">
        <f t="shared" si="2"/>
        <v>1948800.0000000002</v>
      </c>
      <c r="X44" s="13"/>
      <c r="Y44" s="13"/>
      <c r="Z44" s="13"/>
      <c r="AA44" s="13"/>
      <c r="AB44" s="13" t="s">
        <v>223</v>
      </c>
      <c r="AC44" s="13" t="s">
        <v>223</v>
      </c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51" t="s">
        <v>228</v>
      </c>
    </row>
    <row r="45" spans="1:64" ht="43.5" customHeight="1" x14ac:dyDescent="0.25">
      <c r="B45" s="14" t="s">
        <v>216</v>
      </c>
      <c r="C45" s="14">
        <v>30</v>
      </c>
      <c r="D45" s="13" t="s">
        <v>233</v>
      </c>
      <c r="E45" s="13" t="s">
        <v>234</v>
      </c>
      <c r="F45" s="53" t="s">
        <v>232</v>
      </c>
      <c r="G45" s="13" t="s">
        <v>203</v>
      </c>
      <c r="H45" s="13">
        <v>631010000</v>
      </c>
      <c r="I45" s="13" t="s">
        <v>158</v>
      </c>
      <c r="J45" s="10"/>
      <c r="K45" s="10"/>
      <c r="L45" s="10"/>
      <c r="M45" s="37">
        <v>44197</v>
      </c>
      <c r="N45" s="37">
        <v>44531</v>
      </c>
      <c r="O45" s="14">
        <v>0</v>
      </c>
      <c r="P45" s="14">
        <v>100</v>
      </c>
      <c r="Q45" s="14">
        <v>0</v>
      </c>
      <c r="R45" s="13"/>
      <c r="S45" s="13" t="s">
        <v>214</v>
      </c>
      <c r="T45" s="55"/>
      <c r="U45" s="55"/>
      <c r="V45" s="55">
        <v>1080000</v>
      </c>
      <c r="W45" s="58">
        <f t="shared" si="2"/>
        <v>1080000</v>
      </c>
      <c r="X45" s="13"/>
      <c r="Y45" s="13"/>
      <c r="Z45" s="13"/>
      <c r="AA45" s="13"/>
      <c r="AB45" s="13" t="s">
        <v>235</v>
      </c>
      <c r="AC45" s="13" t="s">
        <v>235</v>
      </c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51" t="s">
        <v>228</v>
      </c>
    </row>
    <row r="46" spans="1:64" ht="68.25" customHeight="1" x14ac:dyDescent="0.25">
      <c r="A46" s="12" t="s">
        <v>241</v>
      </c>
      <c r="B46" s="14" t="s">
        <v>246</v>
      </c>
      <c r="C46" s="13">
        <v>31</v>
      </c>
      <c r="D46" s="13" t="s">
        <v>242</v>
      </c>
      <c r="E46" s="13" t="s">
        <v>242</v>
      </c>
      <c r="F46" s="53" t="s">
        <v>247</v>
      </c>
      <c r="G46" s="13" t="s">
        <v>203</v>
      </c>
      <c r="H46" s="13">
        <v>631010000</v>
      </c>
      <c r="I46" s="13" t="s">
        <v>158</v>
      </c>
      <c r="J46" s="10"/>
      <c r="K46" s="10"/>
      <c r="L46" s="10"/>
      <c r="M46" s="10" t="s">
        <v>243</v>
      </c>
      <c r="N46" s="14" t="s">
        <v>244</v>
      </c>
      <c r="O46" s="14">
        <v>0</v>
      </c>
      <c r="P46" s="14">
        <v>0</v>
      </c>
      <c r="Q46" s="14">
        <v>100</v>
      </c>
      <c r="R46" s="13"/>
      <c r="S46" s="13" t="s">
        <v>127</v>
      </c>
      <c r="T46" s="13"/>
      <c r="U46" s="13"/>
      <c r="V46" s="13">
        <f>235000*0</f>
        <v>0</v>
      </c>
      <c r="W46" s="58">
        <f t="shared" si="2"/>
        <v>0</v>
      </c>
      <c r="X46" s="13">
        <v>263200</v>
      </c>
      <c r="Y46" s="13"/>
      <c r="Z46" s="13"/>
      <c r="AA46" s="13"/>
      <c r="AB46" s="13" t="s">
        <v>245</v>
      </c>
      <c r="AC46" s="13" t="s">
        <v>245</v>
      </c>
      <c r="AD46" s="13" t="s">
        <v>245</v>
      </c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51" t="s">
        <v>227</v>
      </c>
    </row>
    <row r="47" spans="1:64" ht="68.25" customHeight="1" x14ac:dyDescent="0.25">
      <c r="A47" s="12" t="s">
        <v>241</v>
      </c>
      <c r="B47" s="14" t="s">
        <v>246</v>
      </c>
      <c r="C47" s="53" t="s">
        <v>249</v>
      </c>
      <c r="D47" s="13" t="s">
        <v>242</v>
      </c>
      <c r="E47" s="13" t="s">
        <v>242</v>
      </c>
      <c r="F47" s="53" t="s">
        <v>247</v>
      </c>
      <c r="G47" s="13" t="s">
        <v>203</v>
      </c>
      <c r="H47" s="13">
        <v>631010000</v>
      </c>
      <c r="I47" s="13" t="s">
        <v>158</v>
      </c>
      <c r="J47" s="10"/>
      <c r="K47" s="10"/>
      <c r="L47" s="14" t="s">
        <v>244</v>
      </c>
      <c r="M47" s="10"/>
      <c r="N47" s="14"/>
      <c r="O47" s="14">
        <v>0</v>
      </c>
      <c r="P47" s="14">
        <v>100</v>
      </c>
      <c r="Q47" s="14">
        <v>0</v>
      </c>
      <c r="R47" s="13"/>
      <c r="S47" s="13" t="s">
        <v>127</v>
      </c>
      <c r="T47" s="13"/>
      <c r="U47" s="13"/>
      <c r="V47" s="13">
        <v>123304</v>
      </c>
      <c r="W47" s="58">
        <f t="shared" ref="W47" si="6">IF(S47="С НДС",V47*1.12,V47)</f>
        <v>138100.48000000001</v>
      </c>
      <c r="X47" s="13">
        <v>263200</v>
      </c>
      <c r="Y47" s="13"/>
      <c r="Z47" s="13"/>
      <c r="AA47" s="13"/>
      <c r="AB47" s="13" t="s">
        <v>245</v>
      </c>
      <c r="AC47" s="13" t="s">
        <v>245</v>
      </c>
      <c r="AD47" s="13" t="s">
        <v>245</v>
      </c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51" t="s">
        <v>250</v>
      </c>
    </row>
    <row r="48" spans="1:64" ht="165" x14ac:dyDescent="0.25">
      <c r="B48" s="14" t="s">
        <v>192</v>
      </c>
      <c r="C48" s="13">
        <v>32</v>
      </c>
      <c r="D48" s="13" t="s">
        <v>251</v>
      </c>
      <c r="E48" s="13" t="s">
        <v>251</v>
      </c>
      <c r="F48" s="53" t="s">
        <v>247</v>
      </c>
      <c r="G48" s="13" t="s">
        <v>203</v>
      </c>
      <c r="H48" s="13">
        <v>631010000</v>
      </c>
      <c r="I48" s="13" t="s">
        <v>252</v>
      </c>
      <c r="J48" s="10">
        <v>30</v>
      </c>
      <c r="K48" s="10" t="s">
        <v>253</v>
      </c>
      <c r="L48" s="14"/>
      <c r="M48" s="10"/>
      <c r="N48" s="14"/>
      <c r="O48" s="14">
        <v>100</v>
      </c>
      <c r="P48" s="14">
        <v>0</v>
      </c>
      <c r="Q48" s="14">
        <v>0</v>
      </c>
      <c r="R48" s="13"/>
      <c r="S48" s="13" t="s">
        <v>214</v>
      </c>
      <c r="T48" s="13"/>
      <c r="U48" s="13"/>
      <c r="V48" s="13">
        <v>250000</v>
      </c>
      <c r="W48" s="13">
        <v>250000</v>
      </c>
      <c r="X48" s="13"/>
      <c r="Y48" s="13"/>
      <c r="Z48" s="13"/>
      <c r="AA48" s="13"/>
      <c r="AB48" s="13" t="s">
        <v>254</v>
      </c>
      <c r="AC48" s="13" t="s">
        <v>254</v>
      </c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53" t="s">
        <v>255</v>
      </c>
    </row>
    <row r="49" spans="2:64" x14ac:dyDescent="0.25">
      <c r="B49" s="14"/>
      <c r="C49" s="13"/>
      <c r="D49" s="13"/>
      <c r="E49" s="13"/>
      <c r="F49" s="13"/>
      <c r="G49" s="13"/>
      <c r="H49" s="13"/>
      <c r="I49" s="13"/>
      <c r="J49" s="10"/>
      <c r="K49" s="10"/>
      <c r="L49" s="10"/>
      <c r="M49" s="10"/>
      <c r="N49" s="10"/>
      <c r="O49" s="14"/>
      <c r="P49" s="14"/>
      <c r="Q49" s="14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53"/>
    </row>
    <row r="50" spans="2:64" x14ac:dyDescent="0.25">
      <c r="B50" s="14"/>
      <c r="C50" s="13"/>
      <c r="D50" s="13"/>
      <c r="E50" s="13"/>
      <c r="F50" s="13"/>
      <c r="G50" s="13"/>
      <c r="H50" s="13"/>
      <c r="I50" s="13"/>
      <c r="J50" s="10"/>
      <c r="K50" s="10"/>
      <c r="L50" s="10"/>
      <c r="M50" s="10"/>
      <c r="N50" s="10"/>
      <c r="O50" s="14"/>
      <c r="P50" s="14"/>
      <c r="Q50" s="14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53"/>
    </row>
    <row r="51" spans="2:64" x14ac:dyDescent="0.25">
      <c r="B51" s="14"/>
      <c r="C51" s="13"/>
      <c r="D51" s="13"/>
      <c r="E51" s="13"/>
      <c r="F51" s="13"/>
      <c r="G51" s="13"/>
      <c r="H51" s="13"/>
      <c r="I51" s="13"/>
      <c r="J51" s="10"/>
      <c r="K51" s="10"/>
      <c r="L51" s="10"/>
      <c r="M51" s="10"/>
      <c r="N51" s="10"/>
      <c r="O51" s="14"/>
      <c r="P51" s="14"/>
      <c r="Q51" s="14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53"/>
    </row>
    <row r="52" spans="2:64" x14ac:dyDescent="0.25">
      <c r="B52" s="14"/>
      <c r="C52" s="13"/>
      <c r="D52" s="13"/>
      <c r="E52" s="13"/>
      <c r="F52" s="13"/>
      <c r="G52" s="13"/>
      <c r="H52" s="13"/>
      <c r="I52" s="13"/>
      <c r="J52" s="10"/>
      <c r="K52" s="10"/>
      <c r="L52" s="10"/>
      <c r="M52" s="10"/>
      <c r="N52" s="10"/>
      <c r="O52" s="14"/>
      <c r="P52" s="14"/>
      <c r="Q52" s="14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53"/>
    </row>
    <row r="53" spans="2:64" x14ac:dyDescent="0.25">
      <c r="B53" s="14"/>
      <c r="C53" s="13"/>
      <c r="D53" s="13"/>
      <c r="E53" s="13"/>
      <c r="F53" s="13"/>
      <c r="G53" s="13"/>
      <c r="H53" s="13"/>
      <c r="I53" s="13"/>
      <c r="J53" s="10"/>
      <c r="K53" s="10"/>
      <c r="L53" s="10"/>
      <c r="M53" s="10"/>
      <c r="N53" s="10"/>
      <c r="O53" s="14"/>
      <c r="P53" s="14"/>
      <c r="Q53" s="14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53"/>
    </row>
  </sheetData>
  <autoFilter ref="A15:BL46"/>
  <mergeCells count="38">
    <mergeCell ref="BL12:BL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W13:W14"/>
    <mergeCell ref="J12:N12"/>
    <mergeCell ref="O12:Q13"/>
    <mergeCell ref="R12:R14"/>
    <mergeCell ref="S12:S14"/>
    <mergeCell ref="T12:W12"/>
    <mergeCell ref="AU12:BK12"/>
    <mergeCell ref="AB13:AB14"/>
    <mergeCell ref="AC13:AC14"/>
    <mergeCell ref="AD13:AF13"/>
    <mergeCell ref="AG13:AI13"/>
    <mergeCell ref="AJ13:AL13"/>
    <mergeCell ref="R5:W6"/>
    <mergeCell ref="R7:W8"/>
    <mergeCell ref="B1:BL1"/>
    <mergeCell ref="AM13:AO13"/>
    <mergeCell ref="AA12:AA14"/>
    <mergeCell ref="AB12:AC12"/>
    <mergeCell ref="AD12:AL12"/>
    <mergeCell ref="J13:K13"/>
    <mergeCell ref="M13:N13"/>
    <mergeCell ref="T13:T14"/>
    <mergeCell ref="U13:U14"/>
    <mergeCell ref="V13:V14"/>
    <mergeCell ref="X12:Z12"/>
    <mergeCell ref="X13:X14"/>
    <mergeCell ref="Y13:Y14"/>
    <mergeCell ref="Z13:Z14"/>
  </mergeCells>
  <conditionalFormatting sqref="F19 F21 F23 F25 F27 F29 F31 F33 F35 F37">
    <cfRule type="cellIs" dxfId="18" priority="20" operator="equal">
      <formula>""</formula>
    </cfRule>
  </conditionalFormatting>
  <conditionalFormatting sqref="D27:E37">
    <cfRule type="cellIs" dxfId="17" priority="17" operator="equal">
      <formula>""</formula>
    </cfRule>
  </conditionalFormatting>
  <conditionalFormatting sqref="H27:I37">
    <cfRule type="cellIs" dxfId="16" priority="15" operator="equal">
      <formula>""</formula>
    </cfRule>
  </conditionalFormatting>
  <conditionalFormatting sqref="D20:E26">
    <cfRule type="cellIs" dxfId="15" priority="18" operator="equal">
      <formula>""</formula>
    </cfRule>
  </conditionalFormatting>
  <conditionalFormatting sqref="H19:I26">
    <cfRule type="cellIs" dxfId="14" priority="16" operator="equal">
      <formula>""</formula>
    </cfRule>
  </conditionalFormatting>
  <conditionalFormatting sqref="M19:N26">
    <cfRule type="cellIs" dxfId="13" priority="14" operator="equal">
      <formula>""</formula>
    </cfRule>
  </conditionalFormatting>
  <conditionalFormatting sqref="M27:N37">
    <cfRule type="cellIs" dxfId="12" priority="13" operator="equal">
      <formula>""</formula>
    </cfRule>
  </conditionalFormatting>
  <conditionalFormatting sqref="R19:R26">
    <cfRule type="cellIs" dxfId="11" priority="12" operator="equal">
      <formula>""</formula>
    </cfRule>
  </conditionalFormatting>
  <conditionalFormatting sqref="F20 F22 F24 F26 F28 F30 F32 F34 F36">
    <cfRule type="cellIs" dxfId="10" priority="11" operator="equal">
      <formula>""</formula>
    </cfRule>
  </conditionalFormatting>
  <conditionalFormatting sqref="F16">
    <cfRule type="cellIs" dxfId="9" priority="10" operator="equal">
      <formula>""</formula>
    </cfRule>
  </conditionalFormatting>
  <conditionalFormatting sqref="H16:I16">
    <cfRule type="cellIs" dxfId="8" priority="9" operator="equal">
      <formula>""</formula>
    </cfRule>
  </conditionalFormatting>
  <conditionalFormatting sqref="F17">
    <cfRule type="cellIs" dxfId="7" priority="8" operator="equal">
      <formula>""</formula>
    </cfRule>
  </conditionalFormatting>
  <conditionalFormatting sqref="H17:I17">
    <cfRule type="cellIs" dxfId="6" priority="7" operator="equal">
      <formula>""</formula>
    </cfRule>
  </conditionalFormatting>
  <conditionalFormatting sqref="F18">
    <cfRule type="cellIs" dxfId="5" priority="6" operator="equal">
      <formula>""</formula>
    </cfRule>
  </conditionalFormatting>
  <conditionalFormatting sqref="H18:I18">
    <cfRule type="cellIs" dxfId="4" priority="5" operator="equal">
      <formula>""</formula>
    </cfRule>
  </conditionalFormatting>
  <conditionalFormatting sqref="M45">
    <cfRule type="cellIs" dxfId="3" priority="4" operator="equal">
      <formula>""</formula>
    </cfRule>
  </conditionalFormatting>
  <conditionalFormatting sqref="N45">
    <cfRule type="cellIs" dxfId="2" priority="3" operator="equal">
      <formula>""</formula>
    </cfRule>
  </conditionalFormatting>
  <conditionalFormatting sqref="W16:W46">
    <cfRule type="cellIs" dxfId="1" priority="2" operator="equal">
      <formula>""</formula>
    </cfRule>
  </conditionalFormatting>
  <conditionalFormatting sqref="W47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149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Сералина Сауле</dc:creator>
  <cp:lastModifiedBy>Окасова</cp:lastModifiedBy>
  <dcterms:created xsi:type="dcterms:W3CDTF">2019-08-28T06:16:56Z</dcterms:created>
  <dcterms:modified xsi:type="dcterms:W3CDTF">2021-02-05T08:56:11Z</dcterms:modified>
</cp:coreProperties>
</file>