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anovaNL\Desktop\РАЗМЕЩЕНИЕ НА  САЙТЕ\"/>
    </mc:Choice>
  </mc:AlternateContent>
  <xr:revisionPtr revIDLastSave="0" documentId="13_ncr:1_{AC37DD90-DCA2-4EB6-86AD-4FB23677367E}" xr6:coauthVersionLast="44" xr6:coauthVersionMax="44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'[33]600000'!$A:$IV</definedName>
    <definedName name="TAB_700000">'[33]700000'!$A:$IV</definedName>
    <definedName name="TAB_700000_O">'[33]700000 (общая)'!$A$1:$V$65536</definedName>
    <definedName name="TAB_AC">'[33]610000-783000'!$A:$IV</definedName>
    <definedName name="TAB_O">[33]Общий!$A:$IV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F0D7A5C_DD54_4CA2_9162_3A64314D1854_.wvu.Cols" localSheetId="1" hidden="1">Ф2!#REF!</definedName>
    <definedName name="Z_153C1272_398B_43D5_8F54_6222EC2FFBBE_.wvu.Cols" localSheetId="0" hidden="1">Ф1!$C:$C</definedName>
    <definedName name="Z_1A434C1B_F55B_4411_BA15_32C41EE0C2C3_.wvu.Cols" localSheetId="1" hidden="1">Ф2!#REF!</definedName>
    <definedName name="Z_1BF2AEF7_AD27_42AD_B0EF_71EC4B201EAE_.wvu.Cols" localSheetId="1" hidden="1">Ф2!#REF!</definedName>
    <definedName name="Z_1DB69A44_0A1C_4570_A22E_9B2147E367DB_.wvu.PrintArea" localSheetId="0" hidden="1">Ф1!$A$1:$D$147</definedName>
    <definedName name="Z_1DB69A44_0A1C_4570_A22E_9B2147E367DB_.wvu.PrintArea" localSheetId="1" hidden="1">Ф2!$A$1:$D$75</definedName>
    <definedName name="Z_1DB69A44_0A1C_4570_A22E_9B2147E367DB_.wvu.PrintArea" localSheetId="2" hidden="1">Ф3!$A$1:$D$92</definedName>
    <definedName name="Z_1DB69A44_0A1C_4570_A22E_9B2147E367DB_.wvu.PrintArea" localSheetId="3" hidden="1">Ф4!$A$1:$J$92</definedName>
    <definedName name="Z_1DB69A44_0A1C_4570_A22E_9B2147E367DB_.wvu.PrintTitles" localSheetId="3" hidden="1">Ф4!$12:$13</definedName>
    <definedName name="Z_1DB69A44_0A1C_4570_A22E_9B2147E367DB_.wvu.Rows" localSheetId="3" hidden="1">Ф4!$82:$83</definedName>
    <definedName name="Z_277C8A02_3A1C_4813_AA42_56A1538D3201_.wvu.Cols" localSheetId="1" hidden="1">Ф2!#REF!</definedName>
    <definedName name="Z_356C6133_C31E_4A13_9214_69DC18E5F297_.wvu.Cols" localSheetId="1" hidden="1">Ф2!#REF!</definedName>
    <definedName name="Z_35832F16_156D_43C7_A5BE_352F78E198AF_.wvu.Cols" localSheetId="0" hidden="1">Ф1!$C:$C</definedName>
    <definedName name="Z_385FC38F_621E_4368_B21F_FBF1C6280C7F_.wvu.Cols" localSheetId="1" hidden="1">Ф2!#REF!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62EDFC31_1A58_4B1F_9776_B78FD6FB43C3_.wvu.Cols" localSheetId="1" hidden="1">Ф2!#REF!</definedName>
    <definedName name="Z_6A801C28_AE18_4D74_BC18_8F523E49884D_.wvu.Cols" localSheetId="1" hidden="1">Ф2!#REF!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7AFB5D5B_3585_4B87_B018_5250B77CCD94_.wvu.Cols" localSheetId="1" hidden="1">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4888808_1930_4531_B9E0_98100A8781BE_.wvu.Cols" localSheetId="1" hidden="1">Ф2!#REF!</definedName>
    <definedName name="Z_A71D7EC5_08E6_42F3_A4CE_82DBB7F17C02_.wvu.Cols" localSheetId="0" hidden="1">Ф1!#REF!</definedName>
    <definedName name="Z_A740814E_2F09_4E75_BA3B_E2D5A5BF83D7_.wvu.Cols" localSheetId="1" hidden="1">Ф2!#REF!</definedName>
    <definedName name="Z_A740814E_2F09_4E75_BA3B_E2D5A5BF83D7_.wvu.PrintArea" localSheetId="0" hidden="1">Ф1!$A$1:$D$154</definedName>
    <definedName name="Z_A740814E_2F09_4E75_BA3B_E2D5A5BF83D7_.wvu.PrintArea" localSheetId="1" hidden="1">Ф2!$A$1:$D$68</definedName>
    <definedName name="Z_AB93BADF_B7B4_4A5A_9D21_6F304A39DBB4_.wvu.PrintArea" localSheetId="0" hidden="1">Ф1!$A$1:$D$154</definedName>
    <definedName name="Z_AB93BADF_B7B4_4A5A_9D21_6F304A39DBB4_.wvu.PrintArea" localSheetId="1" hidden="1">Ф2!$A$1:$D$68</definedName>
    <definedName name="Z_ADA61D5D_B804_4972_B8BF_4C1FDDE5DAC9_.wvu.Cols" localSheetId="0" hidden="1">Ф1!#REF!</definedName>
    <definedName name="Z_BFE41E2F_3DE2_4226_975B_8A493F9381E1_.wvu.Cols" localSheetId="1" hidden="1">Ф2!#REF!</definedName>
    <definedName name="Z_BFE41E2F_3DE2_4226_975B_8A493F9381E1_.wvu.PrintArea" localSheetId="0" hidden="1">Ф1!$A$1:$D$147</definedName>
    <definedName name="Z_BFE41E2F_3DE2_4226_975B_8A493F9381E1_.wvu.PrintArea" localSheetId="1" hidden="1">Ф2!$A$1:$D$75</definedName>
    <definedName name="Z_C2ABEAE5_BA18_43D5_B991_2D68CAEBEED5_.wvu.Cols" localSheetId="1" hidden="1">Ф2!#REF!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A508C9B_6F81_48A5_9B83_7EA9FFDE87B5_.wvu.Cols" localSheetId="1" hidden="1">Ф2!#REF!</definedName>
    <definedName name="Z_F1788937_02E7_4818_8C94_9BEB15FE0BDF_.wvu.Cols" localSheetId="1" hidden="1">Ф2!#REF!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Ф1!$A$1:$D$147</definedName>
    <definedName name="_xlnm.Print_Area" localSheetId="1">Ф2!$A$1:$D$75</definedName>
    <definedName name="_xlnm.Print_Area" localSheetId="2">Ф3!$A$1:$D$92</definedName>
    <definedName name="_xlnm.Print_Area" localSheetId="3">Ф4!$A$1:$J$92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1" i="1" l="1"/>
  <c r="D133" i="1" s="1"/>
  <c r="C131" i="1"/>
  <c r="C133" i="1"/>
  <c r="D112" i="1"/>
  <c r="C112" i="1"/>
  <c r="D109" i="1"/>
  <c r="D124" i="1" s="1"/>
  <c r="C109" i="1"/>
  <c r="D103" i="1"/>
  <c r="C103" i="1"/>
  <c r="D99" i="1"/>
  <c r="D90" i="1"/>
  <c r="D87" i="1" s="1"/>
  <c r="C87" i="1"/>
  <c r="D84" i="1"/>
  <c r="C84" i="1"/>
  <c r="C100" i="1" s="1"/>
  <c r="D78" i="1"/>
  <c r="C78" i="1"/>
  <c r="D71" i="1"/>
  <c r="C71" i="1"/>
  <c r="D57" i="1"/>
  <c r="C57" i="1"/>
  <c r="D52" i="1"/>
  <c r="C52" i="1"/>
  <c r="D49" i="1"/>
  <c r="C49" i="1"/>
  <c r="D33" i="1"/>
  <c r="D30" i="1"/>
  <c r="D41" i="1"/>
  <c r="C30" i="1"/>
  <c r="D26" i="1"/>
  <c r="C26" i="1"/>
  <c r="D100" i="1" l="1"/>
  <c r="D134" i="1" s="1"/>
  <c r="C41" i="1"/>
  <c r="C124" i="1"/>
  <c r="C134" i="1" s="1"/>
  <c r="D74" i="1"/>
  <c r="D75" i="1" s="1"/>
  <c r="C74" i="1"/>
  <c r="C75" i="1" s="1"/>
</calcChain>
</file>

<file path=xl/sharedStrings.xml><?xml version="1.0" encoding="utf-8"?>
<sst xmlns="http://schemas.openxmlformats.org/spreadsheetml/2006/main" count="510" uniqueCount="398">
  <si>
    <t>данные ячейки подлежат обязательному заполнению</t>
  </si>
  <si>
    <t>Код строки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</si>
  <si>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</si>
  <si>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</si>
  <si>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</si>
  <si>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</si>
  <si>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</si>
  <si>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</si>
  <si>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</si>
  <si>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</si>
  <si>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</si>
  <si>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</si>
  <si>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</si>
  <si>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</si>
  <si>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</si>
  <si>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</si>
  <si>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>________________</t>
  </si>
  <si>
    <t>29-83-90</t>
  </si>
  <si>
    <t>023</t>
  </si>
  <si>
    <t>024</t>
  </si>
  <si>
    <t>025</t>
  </si>
  <si>
    <t>101</t>
  </si>
  <si>
    <t>200</t>
  </si>
  <si>
    <t>Прибыль (убыток) после налогообложения от прекращенной деятельности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</si>
  <si>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</si>
  <si>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</si>
  <si>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</si>
  <si>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</si>
  <si>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</si>
  <si>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</si>
  <si>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</si>
  <si>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</si>
  <si>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</si>
  <si>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</si>
  <si>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</si>
  <si>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</si>
  <si>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</si>
  <si>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</si>
  <si>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</si>
  <si>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</si>
  <si>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</si>
  <si>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</si>
  <si>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</t>
  </si>
  <si>
    <t>2. Выбытие денежных средств, всего (сумма строк с 021 по 027)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</si>
  <si>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</si>
  <si>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</si>
  <si>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</si>
  <si>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</si>
  <si>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</si>
  <si>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</si>
  <si>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</si>
  <si>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</si>
  <si>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</si>
  <si>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</si>
  <si>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</si>
  <si>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</si>
  <si>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</si>
  <si>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</si>
  <si>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</si>
  <si>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</si>
  <si>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</si>
  <si>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Долевой компонент конвертируемых инструментов ( за минусом налогового эффекта)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</si>
  <si>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</si>
  <si>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</si>
  <si>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</si>
  <si>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</si>
  <si>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</si>
  <si>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</si>
  <si>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</si>
  <si>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</si>
  <si>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</si>
  <si>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</si>
  <si>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</si>
  <si>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</si>
  <si>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</si>
  <si>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</si>
  <si>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</si>
  <si>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</si>
  <si>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</si>
  <si>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</si>
  <si>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</si>
  <si>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</si>
  <si>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</si>
  <si>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</si>
  <si>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</si>
  <si>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</si>
  <si>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</si>
  <si>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</si>
  <si>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</si>
  <si>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</si>
  <si>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</si>
  <si>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</si>
  <si>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</si>
  <si>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</si>
  <si>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</si>
  <si>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 xml:space="preserve">Ұйымның атауы </t>
  </si>
  <si>
    <t xml:space="preserve">Қайта ұйымдастыру туралы мәліметтер </t>
  </si>
  <si>
    <t xml:space="preserve">Ұйымның қызмет түрі </t>
  </si>
  <si>
    <t>Ұйымдастырушылық-құқықтық нысаны</t>
  </si>
  <si>
    <t>Есептілік нысаны</t>
  </si>
  <si>
    <t xml:space="preserve">Жұмыскерлердің орташа жылдық саны                      </t>
  </si>
  <si>
    <t>Кәсіпкерлік субъектісі</t>
  </si>
  <si>
    <t xml:space="preserve">Ұйымның заңды мекенжайы </t>
  </si>
  <si>
    <t>ШОҒЫРЛАНДЫРЫЛҒАН БУХГАЛТЕРЛІК БАЛАНС</t>
  </si>
  <si>
    <r>
      <rPr>
        <sz val="10"/>
        <color indexed="8"/>
        <rFont val="Arial"/>
        <family val="2"/>
        <charset val="204"/>
      </rPr>
      <t xml:space="preserve"> 31.12.2019ж. </t>
    </r>
    <r>
      <rPr>
        <b/>
        <sz val="10"/>
        <color indexed="8"/>
        <rFont val="Arial"/>
        <family val="2"/>
        <charset val="204"/>
      </rPr>
      <t>қарасты</t>
    </r>
  </si>
  <si>
    <t>мың.теңге</t>
  </si>
  <si>
    <t xml:space="preserve">Заңды тұлғаны мемл. қайта тіркеу туралы 26.10.2004ж. № 1725-1917-01-АҚ куәлік </t>
  </si>
  <si>
    <t>өнеркәсіп</t>
  </si>
  <si>
    <t>Акционерлік қоғам</t>
  </si>
  <si>
    <t>шоғырландырылған</t>
  </si>
  <si>
    <t>ірі</t>
  </si>
  <si>
    <t>Қазақстан Республикасы, Өскемен қ., Абай даңғ., 102</t>
  </si>
  <si>
    <t>Активтер</t>
  </si>
  <si>
    <t>Жол коды</t>
  </si>
  <si>
    <t xml:space="preserve">Есепті кезеңнің соңында </t>
  </si>
  <si>
    <t>Есепті кезеңнің басында</t>
  </si>
  <si>
    <t>Ақша қаражаты және олардың баламалары</t>
  </si>
  <si>
    <t>Амортизацияланған құны бойынша бағаланатын қаржы активтері</t>
  </si>
  <si>
    <t>Өзге жиынтық кіріс арқылы әділ құны бойынша бағаланатын қаржы активтері</t>
  </si>
  <si>
    <t>Пайда мен шығындар арқылы әділ құны бойынша есепке алынатын қаржы активтері</t>
  </si>
  <si>
    <t>Туынды қаржы құралдары</t>
  </si>
  <si>
    <t>Өзге қысқа мерзімді қаржы активтері</t>
  </si>
  <si>
    <t>Депозиттер</t>
  </si>
  <si>
    <t>Берілген қарыздар және қаржылық жалдау бойынша дебиторлық берешек-ағымдағы     бөлігі</t>
  </si>
  <si>
    <t>Өзге қаржы құралдары</t>
  </si>
  <si>
    <t>Сауда дебиторлық берешек</t>
  </si>
  <si>
    <t>Басқа да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</si>
  <si>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</si>
  <si>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</si>
  <si>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</si>
  <si>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</si>
  <si>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 xml:space="preserve">қорлар </t>
  </si>
  <si>
    <t>Биологиялық активтер</t>
  </si>
  <si>
    <t>Өзге қысқа мерзімді активтер</t>
  </si>
  <si>
    <t>Жиыны қысқамерзімді активтер (010-нан бастап 022 жолдар сомасы)</t>
  </si>
  <si>
    <t>Сатуға арналған активтер (шығып кеткен топтар)</t>
  </si>
  <si>
    <t>Бастапқы құны бойынша есепке алынатын инвестициялар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</si>
  <si>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</si>
  <si>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</si>
  <si>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</si>
  <si>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Басқа да ұзақмерзімді қаржы активтері</t>
  </si>
  <si>
    <t>Қысқамерзімді сауда және өзге де дебиторлық берешек</t>
  </si>
  <si>
    <t>Еншілес ұйымдарға инвестициялар</t>
  </si>
  <si>
    <t>Берілген қарыздар және қаржылық жалдау бойынша дебиторлық берешек-ұзақмерзімді бөлік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</si>
  <si>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</si>
  <si>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</si>
  <si>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</si>
  <si>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</si>
  <si>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</si>
  <si>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Пайдалану құқығы түріндегі актив</t>
  </si>
  <si>
    <t xml:space="preserve">Биологиялық активтер </t>
  </si>
  <si>
    <t>Барлау және бағалау активтері</t>
  </si>
  <si>
    <t>Бейматериалдық активтер</t>
  </si>
  <si>
    <t>Кейінге қалдырылған салық активтері</t>
  </si>
  <si>
    <t>Басқа да ұзақ мерзімді активтер</t>
  </si>
  <si>
    <t>Аяқталмаған құрылыстар</t>
  </si>
  <si>
    <t>Өзге де ұзақмерзімді активтер</t>
  </si>
  <si>
    <t>Баланс ( 100 жол + 101 жол + 200 жол)</t>
  </si>
  <si>
    <t>Міндеттемелер және капитал</t>
  </si>
  <si>
    <t>Амортизацияланған құны бойынша бағаланатын ұзақ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</si>
  <si>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</si>
  <si>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</si>
  <si>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</si>
  <si>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Тарихи шығындар</t>
  </si>
  <si>
    <t>Басқа да қаржылық міндеттемелер</t>
  </si>
  <si>
    <t>Ұзақ мерзімді сауда және өзге де кредиторлық берешек</t>
  </si>
  <si>
    <t>Саудалық кредиторлық берешек</t>
  </si>
  <si>
    <t>Өзге кредиторлық берешек</t>
  </si>
  <si>
    <t>Сатып алушылар шарттары бойынша ұзақмерзімді міндеттемелер (ҚЕХС 15)</t>
  </si>
  <si>
    <t>Басқа да ұзақмерзімді қаржылық міндеттемелер</t>
  </si>
  <si>
    <t>Пайда немесе шығын арқылы әділ құны бойынша бағаланатын ұзақмерзімді қаржылық міндеттемелер</t>
  </si>
  <si>
    <t>Ұзақ мерзімді бағалау міндеттемелері</t>
  </si>
  <si>
    <t>Кейінге қалдырылған салық міндеттемелері</t>
  </si>
  <si>
    <t>Қызметкерлерге сыйақылар</t>
  </si>
  <si>
    <t>Жалдау бойынша ұзақ мерзімді берешек</t>
  </si>
  <si>
    <t>Сатып алушылармен шарттар бойынша ұзақ мерзімді міндеттемелер</t>
  </si>
  <si>
    <t>Мемлекеттік субсидиялар</t>
  </si>
  <si>
    <t>Өзге ұзақмерзімді міндеттемелер</t>
  </si>
  <si>
    <t xml:space="preserve">Жиыны ұзақмерзімді міндеттемелер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</si>
  <si>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</si>
  <si>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</si>
  <si>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</si>
  <si>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Резервтер</t>
  </si>
  <si>
    <t>Бөлінбеген пайда (жабылмаған шығын)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</si>
  <si>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</si>
  <si>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</si>
  <si>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</si>
  <si>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</si>
  <si>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r>
      <t xml:space="preserve">Басқарма Төрағасы                      </t>
    </r>
    <r>
      <rPr>
        <b/>
        <u/>
        <sz val="10"/>
        <color indexed="8"/>
        <rFont val="Arial"/>
        <family val="2"/>
        <charset val="204"/>
      </rPr>
      <t xml:space="preserve">Медео Рустам Колыбекович </t>
    </r>
  </si>
  <si>
    <t>Мөр орны</t>
  </si>
  <si>
    <t xml:space="preserve">                                  (тегі, аты-жөні)</t>
  </si>
  <si>
    <t>(қолы)</t>
  </si>
  <si>
    <t>ПАЙДА МЕН ШЫҒЫН ТУРАЛЫ ШОҒЫРЛАНДЫРЫЛҒАН ЕСЕП БЕРУ</t>
  </si>
  <si>
    <t>Ұйымның атауы</t>
  </si>
  <si>
    <t>"Үлбі металлургиялық зауыты" АҚ</t>
  </si>
  <si>
    <t xml:space="preserve">аяқталатын кезең үшін </t>
  </si>
  <si>
    <t>Көрсеткіштер атауы</t>
  </si>
  <si>
    <t>Есепті кезең үшін</t>
  </si>
  <si>
    <t>Алдыңғы кезең үшін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</si>
  <si>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</si>
  <si>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</si>
  <si>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</si>
  <si>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</si>
  <si>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</si>
  <si>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Басқа шығындар</t>
  </si>
  <si>
    <t>Басқа табыстар</t>
  </si>
  <si>
    <t>Жиыны операциялық пайда (шығын) (+/- 012 бастап 016 жолдар)</t>
  </si>
  <si>
    <t>Қаржыландыру бойынша табыс</t>
  </si>
  <si>
    <t xml:space="preserve">Қаржыландыру бойынша шығыстар </t>
  </si>
  <si>
    <t xml:space="preserve">Үлестік қатысу әдісі бойынша саналған ассоциациялық ұйымдар мен бірлескен әрекеттердің басқа жиынтық пайдасындағы (шығынындағы) ұйым үлесі </t>
  </si>
  <si>
    <t xml:space="preserve">Басқа операциялық табыстар </t>
  </si>
  <si>
    <t xml:space="preserve">Басқа операциялық шығыстар </t>
  </si>
  <si>
    <t xml:space="preserve">Табыс салық бойынша шығыстар </t>
  </si>
  <si>
    <t xml:space="preserve">                                                                                                                                 Салық салғанға дейінгі пайда (шығын) (+/- 020-дан бастап 025 жолдар)</t>
  </si>
  <si>
    <t>Жалғасқан әрекеттен түсетін салық салғаннан кейінгі пайда (шығын) ( 100 жол - 101 жол)</t>
  </si>
  <si>
    <t>Келесіге жатқызылған жылғы пайда (200 жол + 201 жол):</t>
  </si>
  <si>
    <t xml:space="preserve">аналық ұйым меншік иелері </t>
  </si>
  <si>
    <t>бақыланбайтын меншік иелерінің үлесі</t>
  </si>
  <si>
    <t>Өзге жиынтық кіріс, барлығы (420 және 440 сомасы)):</t>
  </si>
  <si>
    <t>оның ішінде:</t>
  </si>
  <si>
    <t>басқа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</si>
  <si>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</si>
  <si>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Кейінге қалдырылған салық табыс салығы ставкасындағы өзгерістер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</si>
  <si>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</si>
  <si>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</si>
  <si>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</si>
  <si>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</si>
  <si>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пайда (шығын) құрамында қайта сыныптау кезінде түзету)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</si>
  <si>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</si>
  <si>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</si>
  <si>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</si>
  <si>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</si>
  <si>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басқа жиынтық кіріс арқылы әділ құны бойынша бағаланатын үлестік қаржы құралдарын қайта бағалау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</si>
  <si>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</si>
  <si>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Жалпы жиынтық кіріс (300 жол + 400 жол)</t>
  </si>
  <si>
    <t>Келесілерге жататын жалпы жиынтық пайда:</t>
  </si>
  <si>
    <t xml:space="preserve">аналық ұйым меншік иелеріне </t>
  </si>
  <si>
    <t xml:space="preserve">бақыланбайтын меншік иелерінің үлесі </t>
  </si>
  <si>
    <t>Акцияға пайда:</t>
  </si>
  <si>
    <t>Акцияға базалық пайда:</t>
  </si>
  <si>
    <t xml:space="preserve">Жалғасқан әрекеттен </t>
  </si>
  <si>
    <t>тоқтатылған әрекеттен</t>
  </si>
  <si>
    <t>Акциялар санына бөлінген пайда:</t>
  </si>
  <si>
    <t xml:space="preserve">жалғасқан әрекеттен </t>
  </si>
  <si>
    <t>Орынд. Диброва</t>
  </si>
  <si>
    <r>
      <t xml:space="preserve">Бас бухгалтердің м.а.                        </t>
    </r>
    <r>
      <rPr>
        <b/>
        <u/>
        <sz val="10"/>
        <color indexed="8"/>
        <rFont val="Arial"/>
        <family val="2"/>
        <charset val="204"/>
      </rPr>
      <t>Оразбекова Динара Тлеукеновна</t>
    </r>
  </si>
  <si>
    <t>АҚША ҚАРАЖАТЫНЫҢ ҚОЗҒАЛЫСЫ ТУРАЛЫ ШОҒЫРЛАНДЫРЫЛҒАН ЕСЕП</t>
  </si>
  <si>
    <t xml:space="preserve">                               (тікелей әдіс)</t>
  </si>
  <si>
    <t xml:space="preserve">                                    31.12.2019ж. Қарасты</t>
  </si>
  <si>
    <t xml:space="preserve">Ұйымның атауы                                              </t>
  </si>
  <si>
    <t xml:space="preserve">                            КӨРСЕТКІШТЕР АТАУЫ</t>
  </si>
  <si>
    <t>мың. теңге</t>
  </si>
  <si>
    <t>Өткен кезең үшін</t>
  </si>
  <si>
    <t xml:space="preserve">I. Операциялық қызметтен ақша қаражатының қозғалысы </t>
  </si>
  <si>
    <t>1. Ақша қаражатының түсуі, барлығы (011 бастап 016 жолдар сомасы)</t>
  </si>
  <si>
    <t xml:space="preserve">     оның ішінде:</t>
  </si>
  <si>
    <t xml:space="preserve">          тауарлар мен қызметтерді өткізу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</si>
  <si>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</si>
  <si>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</si>
  <si>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</si>
  <si>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</si>
  <si>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басқа түсімдер</t>
  </si>
  <si>
    <t>тауарлар мен қызметтер үшін жеткізушілерге төлемдер</t>
  </si>
  <si>
    <t>тауарлар мен қызметтерді жеткізушілерге берілген аванстар</t>
  </si>
  <si>
    <t>еңбек ақыны төлеу бойынша төлемдер</t>
  </si>
  <si>
    <t>сыйақы төлеу</t>
  </si>
  <si>
    <t>сақтандыру шарттары бойынша төлемдер</t>
  </si>
  <si>
    <t>табыс салығы және бюджетке төленетін басқа да төлемдер</t>
  </si>
  <si>
    <t>өзге де төлемдер</t>
  </si>
  <si>
    <t>3. Операциялық қызметтің ақша қаражатының таза сомасы(010 жол-020 жол)</t>
  </si>
  <si>
    <t xml:space="preserve">II. Инвестициялық қызметтен ақша қаражатының қозғалысы </t>
  </si>
  <si>
    <t>1. Ақша қаражатының түсуі, барлығы (041-ден бастап 052 жолдар сомасы)</t>
  </si>
  <si>
    <t xml:space="preserve">         оның ішінде:</t>
  </si>
  <si>
    <t xml:space="preserve">         негізгі құралдарды өткізу </t>
  </si>
  <si>
    <t xml:space="preserve">         материалдық емес активтерді өткізу</t>
  </si>
  <si>
    <t xml:space="preserve">          басқа ұзақ мерзімді активтерді өткізу</t>
  </si>
  <si>
    <t xml:space="preserve">          басқа ұйымдардың (еншілестерден өзге) үлестік аспаптарын және бірлескен кәсікершіліктегі қатысу үлесін өткізу </t>
  </si>
  <si>
    <t>басқа ұйымдардың борыштық құралдарын сату</t>
  </si>
  <si>
    <t>еншілес ұйымдарға бақылауды жоғалтқан кездегі өтеу</t>
  </si>
  <si>
    <t>ақша салымдарын алу</t>
  </si>
  <si>
    <t>өзге де қаржы активтерін сату</t>
  </si>
  <si>
    <t>фьючерстік және форвардтық келісім-шарттар, опциондар және своптар</t>
  </si>
  <si>
    <t>алынған дивидендтер</t>
  </si>
  <si>
    <t>алынған сыйақылар</t>
  </si>
  <si>
    <t>өзге де түсімдер</t>
  </si>
  <si>
    <t>2. Ақша қаражатының шығуы, барлығы (061-ден бастап 073 жол.сомасы)</t>
  </si>
  <si>
    <t xml:space="preserve">      негізгі құралдар сатып алу</t>
  </si>
  <si>
    <t xml:space="preserve">      материалдық емес активтер алу</t>
  </si>
  <si>
    <t xml:space="preserve">      басқа ұзақ мерзімді активтер алу</t>
  </si>
  <si>
    <t>басқа ұйымдардың (еншілес компаниялардан басқа) үлестік құралдарын және бірлескен кәсіпкерліктегі қатысу үлестерін сатып алу</t>
  </si>
  <si>
    <t>басқа ұйымдардың борыштық құралдарын сатып алу</t>
  </si>
  <si>
    <t>еншілес ұйымдарға бақылау сатып алу</t>
  </si>
  <si>
    <t>ақша салымдарын орналастыру</t>
  </si>
  <si>
    <t>өзге де қаржы активтерін сатып алу</t>
  </si>
  <si>
    <t>қарыздар беру</t>
  </si>
  <si>
    <t>қауымдасқан және еншілес ұйымдарға инвестициялар</t>
  </si>
  <si>
    <t>басқа төлемдер</t>
  </si>
  <si>
    <t>басқа түсімдер</t>
  </si>
  <si>
    <t>3. Инвестициялық қызметтен ақша қаражатының таза сомасы (040 жол-060 жол)</t>
  </si>
  <si>
    <t xml:space="preserve">III. Қаржы қызметінен ақша қаражатының қозғалысы </t>
  </si>
  <si>
    <t>1. Ақша қаражатының түсуі, барлығы (091-ден бастап 094 жол.сомасы)</t>
  </si>
  <si>
    <t>акциялар мен басқа да қаржы құралдарының эмиссиясы</t>
  </si>
  <si>
    <t>қарыз алу</t>
  </si>
  <si>
    <t>2. Ақша қаражатының шығуы, барлығы (101-ден 105-ке дейінгі жолдардың сомасы))</t>
  </si>
  <si>
    <t>қарыздарды өтеу</t>
  </si>
  <si>
    <t>дивидендтерді төлеу</t>
  </si>
  <si>
    <t>ұйым акциялары бойынша меншік иелеріне төлемдер</t>
  </si>
  <si>
    <t>басқа шығулар</t>
  </si>
  <si>
    <t>3. Қаржылық қызметтен түскен ақша қаражатының таза сомасы (бет 090-бет 100)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</si>
  <si>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</si>
  <si>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</si>
  <si>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(стр030+ - стр080+ - стр110+ - стр120+ - стр130)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</si>
  <si>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</si>
  <si>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</si>
  <si>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1-қосымша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</si>
  <si>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</si>
  <si>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3-қосымша</t>
  </si>
  <si>
    <t>1-нысан</t>
  </si>
  <si>
    <t>2-нысан</t>
  </si>
  <si>
    <t>3-нысан</t>
  </si>
  <si>
    <t>4-нысан</t>
  </si>
  <si>
    <t>мың. Теңге</t>
  </si>
  <si>
    <t xml:space="preserve">КАПИТАЛДАҒЫ ӨЗГЕРІСТЕР ТУРАЛЫ </t>
  </si>
  <si>
    <t>ШОҒЫРЛАНДЫРЫЛҒАН ЕСЕП БЕРУ</t>
  </si>
  <si>
    <t>аяқталатын кезең үшін</t>
  </si>
  <si>
    <t>Компоненттер атауы</t>
  </si>
  <si>
    <t xml:space="preserve">Жол коды </t>
  </si>
  <si>
    <t>Аналық ұйымның капиталы</t>
  </si>
  <si>
    <t>Жиыны</t>
  </si>
  <si>
    <t>Бақыламайтын меншік иелері үлесі</t>
  </si>
  <si>
    <t>Капитал жиыны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</si>
  <si>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</si>
  <si>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</si>
  <si>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</si>
  <si>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</si>
  <si>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Өткен жылдың 1 қаңтарына Сальдо</t>
  </si>
  <si>
    <t>Бастапқы сальдоны түзету (ҚЕХС 9)</t>
  </si>
  <si>
    <t>Қайта есептелген сальдо (010 жол + / - 011 жол)</t>
  </si>
  <si>
    <t>Жалпы жиынтық кіріс, барлығы(210-жол + 220-жол)):</t>
  </si>
  <si>
    <t>Бір жылдағы пайда (шығын)</t>
  </si>
  <si>
    <t>Өзге де жиынтық кіріс, барлығы (221-229 жолдар сомасы)):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</si>
  <si>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</si>
  <si>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шегергенде))</t>
  </si>
  <si>
    <t>қайта бағалау негізгі құралдардың және материалдық емес активтерін (салық тиімділігін шегере отырып)</t>
  </si>
  <si>
    <t>Әсері табыс салығы ставкасын өзгерту мерзімі кейінге қалдырылған салығына</t>
  </si>
  <si>
    <t>Ақша ағындарын хеджирлеу (салық әсерін шегергенде)</t>
  </si>
  <si>
    <t>шетелдік операцияларға таза инвестицияларды хеджирлеу</t>
  </si>
  <si>
    <t>шетелдік инвестициялар бойынша бағамдық айырманы ұйымдастыру</t>
  </si>
  <si>
    <t>Меншік иелерімен операциялар, барлығы (310-дан 318-ге дейінгі жолдар сомасы)):</t>
  </si>
  <si>
    <t>Қызметкерлерге акциялармен сыйақы беру: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</si>
  <si>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</si>
  <si>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</si>
  <si>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</si>
  <si>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</si>
  <si>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</si>
  <si>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</si>
  <si>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біріктірумен байланысты үлестік құралдарды шығару</t>
  </si>
  <si>
    <t>Айырбасталатын құралдардың үлестік компоненті ( салық әсерін шегергенде)</t>
  </si>
  <si>
    <t>Дивидендтерді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</si>
  <si>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</si>
  <si>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</si>
  <si>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</si>
  <si>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Басқа операциялар</t>
  </si>
  <si>
    <t>Есепті кезеңнің 1 қаңтарындағы сальдо (жол 100 + жол 200 + жол 300+жол 319)</t>
  </si>
  <si>
    <t>Есеп саясатындағы өзгерістер</t>
  </si>
  <si>
    <t>Қайта есептелген сальдо (400 жол +/- 401 жол)</t>
  </si>
  <si>
    <t>Жалпы жиынтық кіріс, барлығы (610 жол + 620 жол)):</t>
  </si>
  <si>
    <t>Өзге жиынтық кіріс, барлығы (621-ден 629-ға дейінгі жолдардың сомасы)):</t>
  </si>
  <si>
    <t>Бастапқы сальдоны түзету (ҚЕХС 15)</t>
  </si>
  <si>
    <t>Бастапқы сальдоны түзету (ҚЕХС 16)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</si>
  <si>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</si>
  <si>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шетелдік ұйымдарға инвестициялар бойынша бағамдық айырма</t>
  </si>
  <si>
    <t>Меншік иелерімен операциялар, барлығы (710-дан 718-ге дейінгі жолдардың сомасы)):</t>
  </si>
  <si>
    <t>Есепті кезеңнің 31 желтоқсанындағы сальдо (жол 500 + жол 600 + жол 700+жол 719)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</si>
  <si>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4-қосымша</t>
  </si>
  <si>
    <t xml:space="preserve">"Үлбі металлургиялық зауыты" АҚ </t>
  </si>
  <si>
    <t xml:space="preserve"> "Үлбі металлургиялық зауыты" АҚ</t>
  </si>
  <si>
    <t>I. Қысқа мерзімді активтер:</t>
  </si>
  <si>
    <t>Сатып алушылар шарттары бойынша қысқа мерзімді активтер (ҚЕХС 15)</t>
  </si>
  <si>
    <t>II.Ұзақ мерзімді активтер</t>
  </si>
  <si>
    <t>Сатып алушылармен шарттар бойынша ұзақ мерзімді активтер (ҚЕХС 15)</t>
  </si>
  <si>
    <t xml:space="preserve"> Ұзақ мерзімді активтер жиыны(110-нан бастап 127 жолдар сомасы)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</si>
  <si>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</si>
  <si>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</si>
  <si>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</si>
  <si>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</si>
  <si>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Қысқа мерзімді сауда және өзге де кредиторлық берешек</t>
  </si>
  <si>
    <t>Сатып алушылармен шарттар бойынша қысқа мерзімді міндеттемелер (ҚЕХС 15)</t>
  </si>
  <si>
    <t>Қысқа мерзімді бағалау міндеттемелері</t>
  </si>
  <si>
    <t>Табыс салығы бойынша ағымдағы салық міндеттемелері</t>
  </si>
  <si>
    <t>Жалдау бойынша қысқа мерзімді берешек</t>
  </si>
  <si>
    <t>Сатып алушылардың шарттары бойынша қысқа мерзімді міндеттемелер</t>
  </si>
  <si>
    <t>Төлеуге дивидендтер</t>
  </si>
  <si>
    <t>Өзге қысқа мерзімді міндеттемелер</t>
  </si>
  <si>
    <t>Қысқа мерзімді міндеттемелердің жиыны (210-дан 217-ге дейінгі жолдардың сомасы))</t>
  </si>
  <si>
    <t>Сатуға арналған шығатын топтардың міндеттемелері</t>
  </si>
  <si>
    <t>IV. Ұзақ мерзімді міндеттемелер</t>
  </si>
  <si>
    <t>мың, теңге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</si>
</sst>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  <numFmt numFmtId="170" formatCode="_-* #,##0.00&quot;р.&quot;_-;\-* #,##0.00&quot;р.&quot;_-;_-* &quot;-&quot;??&quot;р.&quot;_-;_-@_-"/>
    <numFmt numFmtId="171" formatCode="#,##0.0_);\(#,##0.0\)"/>
    <numFmt numFmtId="172" formatCode="&quot;$&quot;#,##0.0_);[Red]\(&quot;$&quot;#,##0.0\)"/>
    <numFmt numFmtId="173" formatCode="#\ ##0_.\ &quot;zі&quot;\ 00\ &quot;gr&quot;;\(#\ ##0.00\z\і\)"/>
    <numFmt numFmtId="174" formatCode="#\ ##0&quot;zі&quot;00&quot;gr&quot;;\(#\ ##0.00\z\і\)"/>
    <numFmt numFmtId="175" formatCode="#,##0.000_);\(#,##0.000\)"/>
    <numFmt numFmtId="176" formatCode="_-&quot;$&quot;* #,##0.00_-;\-&quot;$&quot;* #,##0.00_-;_-&quot;$&quot;* &quot;-&quot;??_-;_-@_-"/>
    <numFmt numFmtId="177" formatCode="0.0%;\(0.0%\)"/>
    <numFmt numFmtId="178" formatCode="&quot;$&quot;#,\);\(&quot;$&quot;#,##0\)"/>
    <numFmt numFmtId="179" formatCode="_-* #,##0_р_._-;\-* #,##0_р_._-;_-* &quot;-&quot;_р_._-;_-@_-"/>
    <numFmt numFmtId="180" formatCode="#,##0_)_%;\(#,##0\)_%;"/>
    <numFmt numFmtId="181" formatCode="_._.* #,##0.0_)_%;_._.* \(#,##0.0\)_%"/>
    <numFmt numFmtId="182" formatCode="#,##0.0_)_%;\(#,##0.0\)_%;\ \ .0_)_%"/>
    <numFmt numFmtId="183" formatCode="_._.* #,##0.00_)_%;_._.* \(#,##0.00\)_%"/>
    <numFmt numFmtId="184" formatCode="#,##0.00_)_%;\(#,##0.00\)_%;\ \ .00_)_%"/>
    <numFmt numFmtId="185" formatCode="_._.* #,##0.000_)_%;_._.* \(#,##0.000\)_%"/>
    <numFmt numFmtId="186" formatCode="#,##0.000_)_%;\(#,##0.000\)_%;\ \ .000_)_%"/>
    <numFmt numFmtId="187" formatCode="_._.* \(#,##0\)_%;_._.* #,##0_)_%;_._.* 0_)_%;_._.@_)_%"/>
    <numFmt numFmtId="188" formatCode="_._.&quot;$&quot;* \(#,##0\)_%;_._.&quot;$&quot;* #,##0_)_%;_._.&quot;$&quot;* 0_)_%;_._.@_)_%"/>
    <numFmt numFmtId="189" formatCode="* \(#,##0\);* #,##0_);&quot;-&quot;??_);@"/>
    <numFmt numFmtId="190" formatCode="&quot;$&quot;* #,##0_)_%;&quot;$&quot;* \(#,##0\)_%;&quot;$&quot;* &quot;-&quot;??_)_%;@_)_%"/>
    <numFmt numFmtId="191" formatCode="_._.&quot;$&quot;* #,##0.0_)_%;_._.&quot;$&quot;* \(#,##0.0\)_%"/>
    <numFmt numFmtId="192" formatCode="&quot;$&quot;* #,##0.0_)_%;&quot;$&quot;* \(#,##0.0\)_%;&quot;$&quot;* \ .0_)_%"/>
    <numFmt numFmtId="193" formatCode="_._.&quot;$&quot;* #,##0.00_)_%;_._.&quot;$&quot;* \(#,##0.00\)_%"/>
    <numFmt numFmtId="194" formatCode="&quot;$&quot;* #,##0.00_)_%;&quot;$&quot;* \(#,##0.00\)_%;&quot;$&quot;* \ .00_)_%"/>
    <numFmt numFmtId="195" formatCode="_._.&quot;$&quot;* #,##0.000_)_%;_._.&quot;$&quot;* \(#,##0.000\)_%"/>
    <numFmt numFmtId="196" formatCode="&quot;$&quot;* #,##0.000_)_%;&quot;$&quot;* \(#,##0.000\)_%;&quot;$&quot;* \ .000_)_%"/>
    <numFmt numFmtId="197" formatCode="[$-409]d\-mmm\-yy;@"/>
    <numFmt numFmtId="198" formatCode="mmmm\ d\,\ yyyy"/>
    <numFmt numFmtId="199" formatCode="[$-409]d\-mmm;@"/>
    <numFmt numFmtId="200" formatCode="* #,##0_);* \(#,##0\);&quot;-&quot;??_);@"/>
    <numFmt numFmtId="201" formatCode="#,##0\ \ ;\(#,##0\)\ ;\—\ \ \ \ "/>
    <numFmt numFmtId="202" formatCode="_(#,##0;\(#,##0\);\-;&quot;  &quot;@"/>
    <numFmt numFmtId="203" formatCode="&quot;$&quot;#,##0\ ;\-&quot;$&quot;#,##0"/>
    <numFmt numFmtId="204" formatCode="&quot;$&quot;#,##0.00\ ;\(&quot;$&quot;#,##0.00\)"/>
    <numFmt numFmtId="205" formatCode="#,##0.00&quot; $&quot;;[Red]\-#,##0.00&quot; $&quot;"/>
    <numFmt numFmtId="206" formatCode="_(* #,##0,_);_(* \(#,##0,\);_(* &quot;-&quot;_);_(@_)"/>
    <numFmt numFmtId="207" formatCode="_(* #,##0.00_);_(* \(#,##0.00\);_(* &quot;-&quot;??_);_(@_)"/>
    <numFmt numFmtId="208" formatCode="0_)%;\(0\)%"/>
    <numFmt numFmtId="209" formatCode="_._._(* 0_)%;_._.* \(0\)%"/>
    <numFmt numFmtId="210" formatCode="_(0_)%;\(0\)%"/>
    <numFmt numFmtId="211" formatCode="0%_);\(0%\)"/>
    <numFmt numFmtId="212" formatCode="_-* #,##0\ _$_-;\-* #,##0\ _$_-;_-* &quot;-&quot;\ _$_-;_-@_-"/>
    <numFmt numFmtId="213" formatCode="_(0.0_)%;\(0.0\)%"/>
    <numFmt numFmtId="214" formatCode="_._._(* 0.0_)%;_._.* \(0.0\)%"/>
    <numFmt numFmtId="215" formatCode="_(0.00_)%;\(0.00\)%"/>
    <numFmt numFmtId="216" formatCode="_._._(* 0.00_)%;_._.* \(0.00\)%"/>
    <numFmt numFmtId="217" formatCode="_(0.000_)%;\(0.000\)%"/>
    <numFmt numFmtId="218" formatCode="_._._(* 0.000_)%;_._.* \(0.000\)%"/>
    <numFmt numFmtId="219" formatCode="\+0.0;\-0.0"/>
    <numFmt numFmtId="220" formatCode="\+0.0%;\-0.0%"/>
    <numFmt numFmtId="221" formatCode="mm/dd/yy"/>
    <numFmt numFmtId="222" formatCode="&quot;$&quot;#,##0"/>
    <numFmt numFmtId="223" formatCode="#\ ##0&quot;zі&quot;_.00&quot;gr&quot;;\(#\ ##0.00\z\і\)"/>
    <numFmt numFmtId="224" formatCode="&quot;$&quot;#,\);\(&quot;$&quot;#,\)"/>
    <numFmt numFmtId="225" formatCode="#\ ##0&quot;zі&quot;.00&quot;gr&quot;;\(#\ ##0&quot;zі&quot;.00&quot;gr&quot;\)"/>
    <numFmt numFmtId="226" formatCode="&quot;$&quot;#,;\(&quot;$&quot;#,\)"/>
    <numFmt numFmtId="227" formatCode="_-* #,##0.00\ _T_L_-;\-* #,##0.00\ _T_L_-;_-* &quot;-&quot;??\ _T_L_-;_-@_-"/>
    <numFmt numFmtId="228" formatCode="General_)"/>
  </numFmts>
  <fonts count="110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sz val="10"/>
      <color indexed="8"/>
      <name val="Arial"/>
      <family val="2"/>
    </font>
    <font>
      <sz val="10"/>
      <name val="Pragmatica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8"/>
      <name val="Arial"/>
      <family val="2"/>
      <charset val="204"/>
    </font>
    <font>
      <sz val="10"/>
      <name val="Palatino Linotype"/>
      <family val="1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Palatino Linotype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2"/>
      <charset val="204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Helv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16"/>
      <name val="MS Serif"/>
      <family val="1"/>
      <charset val="204"/>
    </font>
    <font>
      <sz val="11"/>
      <name val="Times New Roman"/>
      <family val="1"/>
      <charset val="204"/>
    </font>
    <font>
      <i/>
      <sz val="11"/>
      <color indexed="23"/>
      <name val="Calibri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9"/>
      <name val="Times New Roman"/>
      <family val="1"/>
    </font>
    <font>
      <u/>
      <sz val="10"/>
      <color indexed="12"/>
      <name val="Arial Cyr"/>
      <family val="2"/>
      <charset val="204"/>
    </font>
    <font>
      <sz val="11"/>
      <name val="Times New Roman CYR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0"/>
      <name val="Tahoma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0"/>
      <name val="Geneva"/>
      <family val="2"/>
    </font>
    <font>
      <sz val="8"/>
      <name val="Helv"/>
    </font>
    <font>
      <sz val="10"/>
      <name val="NTHelvetica/Cyrillic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1">
    <xf numFmtId="164" fontId="0" fillId="0" borderId="0"/>
    <xf numFmtId="164" fontId="4" fillId="0" borderId="0"/>
    <xf numFmtId="164" fontId="19" fillId="0" borderId="0"/>
    <xf numFmtId="164" fontId="20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4" fillId="0" borderId="0"/>
    <xf numFmtId="164" fontId="4" fillId="0" borderId="0"/>
    <xf numFmtId="164" fontId="21" fillId="0" borderId="0"/>
    <xf numFmtId="164" fontId="4" fillId="0" borderId="0"/>
    <xf numFmtId="164" fontId="21" fillId="0" borderId="0"/>
    <xf numFmtId="164" fontId="21" fillId="0" borderId="0"/>
    <xf numFmtId="164" fontId="1" fillId="0" borderId="0"/>
    <xf numFmtId="164" fontId="22" fillId="0" borderId="0"/>
    <xf numFmtId="164" fontId="21" fillId="0" borderId="0"/>
    <xf numFmtId="164" fontId="4" fillId="0" borderId="0"/>
    <xf numFmtId="164" fontId="22" fillId="0" borderId="0"/>
    <xf numFmtId="164" fontId="22" fillId="0" borderId="0"/>
    <xf numFmtId="164" fontId="21" fillId="0" borderId="0"/>
    <xf numFmtId="164" fontId="22" fillId="0" borderId="0"/>
    <xf numFmtId="164" fontId="22" fillId="0" borderId="0"/>
    <xf numFmtId="164" fontId="21" fillId="0" borderId="0"/>
    <xf numFmtId="170" fontId="23" fillId="0" borderId="0">
      <protection locked="0"/>
    </xf>
    <xf numFmtId="170" fontId="23" fillId="0" borderId="0">
      <protection locked="0"/>
    </xf>
    <xf numFmtId="170" fontId="23" fillId="0" borderId="0">
      <protection locked="0"/>
    </xf>
    <xf numFmtId="170" fontId="23" fillId="0" borderId="0">
      <protection locked="0"/>
    </xf>
    <xf numFmtId="170" fontId="23" fillId="0" borderId="0">
      <protection locked="0"/>
    </xf>
    <xf numFmtId="170" fontId="23" fillId="0" borderId="0">
      <protection locked="0"/>
    </xf>
    <xf numFmtId="164" fontId="24" fillId="0" borderId="0">
      <protection locked="0"/>
    </xf>
    <xf numFmtId="0" fontId="24" fillId="0" borderId="0">
      <protection locked="0"/>
    </xf>
    <xf numFmtId="164" fontId="24" fillId="0" borderId="0">
      <protection locked="0"/>
    </xf>
    <xf numFmtId="0" fontId="24" fillId="0" borderId="0">
      <protection locked="0"/>
    </xf>
    <xf numFmtId="164" fontId="25" fillId="0" borderId="0"/>
    <xf numFmtId="164" fontId="23" fillId="0" borderId="1">
      <protection locked="0"/>
    </xf>
    <xf numFmtId="0" fontId="23" fillId="0" borderId="1">
      <protection locked="0"/>
    </xf>
    <xf numFmtId="164" fontId="26" fillId="0" borderId="0"/>
    <xf numFmtId="2" fontId="27" fillId="0" borderId="0" applyNumberFormat="0" applyFill="0" applyBorder="0" applyAlignment="0" applyProtection="0"/>
    <xf numFmtId="2" fontId="28" fillId="0" borderId="0" applyNumberFormat="0" applyFill="0" applyBorder="0" applyAlignment="0" applyProtection="0"/>
    <xf numFmtId="164" fontId="29" fillId="2" borderId="0"/>
    <xf numFmtId="164" fontId="30" fillId="3" borderId="0" applyNumberFormat="0" applyBorder="0" applyAlignment="0" applyProtection="0"/>
    <xf numFmtId="0" fontId="30" fillId="3" borderId="0" applyNumberFormat="0" applyBorder="0" applyAlignment="0" applyProtection="0"/>
    <xf numFmtId="164" fontId="30" fillId="4" borderId="0" applyNumberFormat="0" applyBorder="0" applyAlignment="0" applyProtection="0"/>
    <xf numFmtId="0" fontId="30" fillId="4" borderId="0" applyNumberFormat="0" applyBorder="0" applyAlignment="0" applyProtection="0"/>
    <xf numFmtId="164" fontId="30" fillId="5" borderId="0" applyNumberFormat="0" applyBorder="0" applyAlignment="0" applyProtection="0"/>
    <xf numFmtId="0" fontId="30" fillId="5" borderId="0" applyNumberFormat="0" applyBorder="0" applyAlignment="0" applyProtection="0"/>
    <xf numFmtId="164" fontId="30" fillId="6" borderId="0" applyNumberFormat="0" applyBorder="0" applyAlignment="0" applyProtection="0"/>
    <xf numFmtId="0" fontId="30" fillId="6" borderId="0" applyNumberFormat="0" applyBorder="0" applyAlignment="0" applyProtection="0"/>
    <xf numFmtId="164" fontId="30" fillId="7" borderId="0" applyNumberFormat="0" applyBorder="0" applyAlignment="0" applyProtection="0"/>
    <xf numFmtId="0" fontId="30" fillId="7" borderId="0" applyNumberFormat="0" applyBorder="0" applyAlignment="0" applyProtection="0"/>
    <xf numFmtId="164" fontId="30" fillId="8" borderId="0" applyNumberFormat="0" applyBorder="0" applyAlignment="0" applyProtection="0"/>
    <xf numFmtId="0" fontId="30" fillId="8" borderId="0" applyNumberFormat="0" applyBorder="0" applyAlignment="0" applyProtection="0"/>
    <xf numFmtId="164" fontId="30" fillId="9" borderId="0" applyNumberFormat="0" applyBorder="0" applyAlignment="0" applyProtection="0"/>
    <xf numFmtId="0" fontId="30" fillId="9" borderId="0" applyNumberFormat="0" applyBorder="0" applyAlignment="0" applyProtection="0"/>
    <xf numFmtId="164" fontId="30" fillId="10" borderId="0" applyNumberFormat="0" applyBorder="0" applyAlignment="0" applyProtection="0"/>
    <xf numFmtId="0" fontId="30" fillId="10" borderId="0" applyNumberFormat="0" applyBorder="0" applyAlignment="0" applyProtection="0"/>
    <xf numFmtId="164" fontId="30" fillId="11" borderId="0" applyNumberFormat="0" applyBorder="0" applyAlignment="0" applyProtection="0"/>
    <xf numFmtId="0" fontId="30" fillId="11" borderId="0" applyNumberFormat="0" applyBorder="0" applyAlignment="0" applyProtection="0"/>
    <xf numFmtId="164" fontId="30" fillId="6" borderId="0" applyNumberFormat="0" applyBorder="0" applyAlignment="0" applyProtection="0"/>
    <xf numFmtId="0" fontId="30" fillId="6" borderId="0" applyNumberFormat="0" applyBorder="0" applyAlignment="0" applyProtection="0"/>
    <xf numFmtId="164" fontId="30" fillId="9" borderId="0" applyNumberFormat="0" applyBorder="0" applyAlignment="0" applyProtection="0"/>
    <xf numFmtId="0" fontId="30" fillId="9" borderId="0" applyNumberFormat="0" applyBorder="0" applyAlignment="0" applyProtection="0"/>
    <xf numFmtId="164" fontId="30" fillId="12" borderId="0" applyNumberFormat="0" applyBorder="0" applyAlignment="0" applyProtection="0"/>
    <xf numFmtId="0" fontId="30" fillId="12" borderId="0" applyNumberFormat="0" applyBorder="0" applyAlignment="0" applyProtection="0"/>
    <xf numFmtId="164" fontId="31" fillId="13" borderId="0" applyNumberFormat="0" applyBorder="0" applyAlignment="0" applyProtection="0"/>
    <xf numFmtId="0" fontId="31" fillId="13" borderId="0" applyNumberFormat="0" applyBorder="0" applyAlignment="0" applyProtection="0"/>
    <xf numFmtId="164" fontId="31" fillId="10" borderId="0" applyNumberFormat="0" applyBorder="0" applyAlignment="0" applyProtection="0"/>
    <xf numFmtId="0" fontId="31" fillId="10" borderId="0" applyNumberFormat="0" applyBorder="0" applyAlignment="0" applyProtection="0"/>
    <xf numFmtId="164" fontId="31" fillId="11" borderId="0" applyNumberFormat="0" applyBorder="0" applyAlignment="0" applyProtection="0"/>
    <xf numFmtId="0" fontId="31" fillId="11" borderId="0" applyNumberFormat="0" applyBorder="0" applyAlignment="0" applyProtection="0"/>
    <xf numFmtId="164" fontId="31" fillId="14" borderId="0" applyNumberFormat="0" applyBorder="0" applyAlignment="0" applyProtection="0"/>
    <xf numFmtId="0" fontId="31" fillId="14" borderId="0" applyNumberFormat="0" applyBorder="0" applyAlignment="0" applyProtection="0"/>
    <xf numFmtId="164" fontId="31" fillId="15" borderId="0" applyNumberFormat="0" applyBorder="0" applyAlignment="0" applyProtection="0"/>
    <xf numFmtId="0" fontId="31" fillId="15" borderId="0" applyNumberFormat="0" applyBorder="0" applyAlignment="0" applyProtection="0"/>
    <xf numFmtId="164" fontId="31" fillId="16" borderId="0" applyNumberFormat="0" applyBorder="0" applyAlignment="0" applyProtection="0"/>
    <xf numFmtId="0" fontId="31" fillId="16" borderId="0" applyNumberFormat="0" applyBorder="0" applyAlignment="0" applyProtection="0"/>
    <xf numFmtId="164" fontId="31" fillId="17" borderId="0" applyNumberFormat="0" applyBorder="0" applyAlignment="0" applyProtection="0"/>
    <xf numFmtId="0" fontId="31" fillId="17" borderId="0" applyNumberFormat="0" applyBorder="0" applyAlignment="0" applyProtection="0"/>
    <xf numFmtId="164" fontId="31" fillId="18" borderId="0" applyNumberFormat="0" applyBorder="0" applyAlignment="0" applyProtection="0"/>
    <xf numFmtId="0" fontId="31" fillId="18" borderId="0" applyNumberFormat="0" applyBorder="0" applyAlignment="0" applyProtection="0"/>
    <xf numFmtId="164" fontId="31" fillId="19" borderId="0" applyNumberFormat="0" applyBorder="0" applyAlignment="0" applyProtection="0"/>
    <xf numFmtId="0" fontId="31" fillId="19" borderId="0" applyNumberFormat="0" applyBorder="0" applyAlignment="0" applyProtection="0"/>
    <xf numFmtId="164" fontId="31" fillId="14" borderId="0" applyNumberFormat="0" applyBorder="0" applyAlignment="0" applyProtection="0"/>
    <xf numFmtId="0" fontId="31" fillId="14" borderId="0" applyNumberFormat="0" applyBorder="0" applyAlignment="0" applyProtection="0"/>
    <xf numFmtId="164" fontId="31" fillId="15" borderId="0" applyNumberFormat="0" applyBorder="0" applyAlignment="0" applyProtection="0"/>
    <xf numFmtId="0" fontId="31" fillId="15" borderId="0" applyNumberFormat="0" applyBorder="0" applyAlignment="0" applyProtection="0"/>
    <xf numFmtId="164" fontId="31" fillId="20" borderId="0" applyNumberFormat="0" applyBorder="0" applyAlignment="0" applyProtection="0"/>
    <xf numFmtId="0" fontId="31" fillId="20" borderId="0" applyNumberFormat="0" applyBorder="0" applyAlignment="0" applyProtection="0"/>
    <xf numFmtId="164" fontId="32" fillId="4" borderId="0" applyNumberFormat="0" applyBorder="0" applyAlignment="0" applyProtection="0"/>
    <xf numFmtId="0" fontId="32" fillId="4" borderId="0" applyNumberFormat="0" applyBorder="0" applyAlignment="0" applyProtection="0"/>
    <xf numFmtId="164" fontId="33" fillId="0" borderId="0" applyNumberFormat="0" applyFill="0" applyBorder="0" applyAlignment="0" applyProtection="0"/>
    <xf numFmtId="164" fontId="34" fillId="0" borderId="0" applyFill="0" applyBorder="0" applyAlignment="0"/>
    <xf numFmtId="0" fontId="34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173" fontId="35" fillId="0" borderId="0" applyFill="0" applyBorder="0" applyAlignment="0"/>
    <xf numFmtId="173" fontId="35" fillId="0" borderId="0" applyFill="0" applyBorder="0" applyAlignment="0"/>
    <xf numFmtId="171" fontId="36" fillId="0" borderId="0" applyFill="0" applyBorder="0" applyAlignment="0"/>
    <xf numFmtId="174" fontId="35" fillId="0" borderId="0" applyFill="0" applyBorder="0" applyAlignment="0"/>
    <xf numFmtId="174" fontId="35" fillId="0" borderId="0" applyFill="0" applyBorder="0" applyAlignment="0"/>
    <xf numFmtId="175" fontId="36" fillId="0" borderId="0" applyFill="0" applyBorder="0" applyAlignment="0"/>
    <xf numFmtId="176" fontId="21" fillId="0" borderId="0" applyFill="0" applyBorder="0" applyAlignment="0"/>
    <xf numFmtId="176" fontId="21" fillId="0" borderId="0" applyFill="0" applyBorder="0" applyAlignment="0"/>
    <xf numFmtId="177" fontId="21" fillId="0" borderId="0" applyFill="0" applyBorder="0" applyAlignment="0"/>
    <xf numFmtId="177" fontId="21" fillId="0" borderId="0" applyFill="0" applyBorder="0" applyAlignment="0"/>
    <xf numFmtId="178" fontId="36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64" fontId="37" fillId="21" borderId="2" applyNumberFormat="0" applyAlignment="0" applyProtection="0"/>
    <xf numFmtId="0" fontId="37" fillId="21" borderId="2" applyNumberFormat="0" applyAlignment="0" applyProtection="0"/>
    <xf numFmtId="164" fontId="38" fillId="0" borderId="0" applyFill="0" applyBorder="0" applyProtection="0">
      <alignment horizontal="center"/>
      <protection locked="0"/>
    </xf>
    <xf numFmtId="166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64" fontId="39" fillId="23" borderId="4" applyNumberFormat="0" applyAlignment="0" applyProtection="0"/>
    <xf numFmtId="0" fontId="39" fillId="23" borderId="4" applyNumberFormat="0" applyAlignment="0" applyProtection="0"/>
    <xf numFmtId="164" fontId="40" fillId="0" borderId="5">
      <alignment horizontal="center"/>
    </xf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4" fillId="0" borderId="0" applyFont="0" applyFill="0" applyBorder="0" applyAlignment="0" applyProtection="0"/>
    <xf numFmtId="184" fontId="43" fillId="0" borderId="0" applyFont="0" applyFill="0" applyBorder="0" applyAlignment="0" applyProtection="0"/>
    <xf numFmtId="185" fontId="44" fillId="0" borderId="0" applyFont="0" applyFill="0" applyBorder="0" applyAlignment="0" applyProtection="0"/>
    <xf numFmtId="186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" fillId="0" borderId="0" applyFont="0" applyFill="0" applyBorder="0" applyAlignment="0" applyProtection="0"/>
    <xf numFmtId="3" fontId="46" fillId="0" borderId="0" applyFont="0" applyFill="0" applyBorder="0" applyAlignment="0" applyProtection="0"/>
    <xf numFmtId="164" fontId="47" fillId="0" borderId="0" applyNumberFormat="0" applyFill="0" applyBorder="0" applyAlignment="0" applyProtection="0"/>
    <xf numFmtId="164" fontId="48" fillId="0" borderId="0" applyNumberFormat="0" applyAlignment="0">
      <alignment horizontal="left"/>
    </xf>
    <xf numFmtId="0" fontId="49" fillId="0" borderId="0" applyNumberFormat="0" applyAlignment="0">
      <alignment horizontal="left"/>
    </xf>
    <xf numFmtId="187" fontId="50" fillId="0" borderId="0" applyFill="0" applyBorder="0" applyProtection="0"/>
    <xf numFmtId="188" fontId="42" fillId="0" borderId="0" applyFont="0" applyFill="0" applyBorder="0" applyAlignment="0" applyProtection="0"/>
    <xf numFmtId="189" fontId="51" fillId="0" borderId="0" applyFill="0" applyBorder="0" applyProtection="0"/>
    <xf numFmtId="189" fontId="51" fillId="0" borderId="6" applyFill="0" applyProtection="0"/>
    <xf numFmtId="189" fontId="51" fillId="0" borderId="1" applyFill="0" applyProtection="0"/>
    <xf numFmtId="19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91" fontId="44" fillId="0" borderId="0" applyFont="0" applyFill="0" applyBorder="0" applyAlignment="0" applyProtection="0"/>
    <xf numFmtId="192" fontId="43" fillId="0" borderId="0" applyFont="0" applyFill="0" applyBorder="0" applyAlignment="0" applyProtection="0"/>
    <xf numFmtId="193" fontId="44" fillId="0" borderId="0" applyFont="0" applyFill="0" applyBorder="0" applyAlignment="0" applyProtection="0"/>
    <xf numFmtId="194" fontId="43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4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4" fillId="24" borderId="0" applyFont="0" applyFill="0" applyBorder="0" applyAlignment="0" applyProtection="0"/>
    <xf numFmtId="197" fontId="4" fillId="24" borderId="0" applyFont="0" applyFill="0" applyBorder="0" applyAlignment="0" applyProtection="0"/>
    <xf numFmtId="198" fontId="4" fillId="0" borderId="0" applyFont="0" applyFill="0" applyBorder="0" applyAlignment="0" applyProtection="0"/>
    <xf numFmtId="14" fontId="34" fillId="0" borderId="0" applyFill="0" applyBorder="0" applyAlignment="0"/>
    <xf numFmtId="164" fontId="4" fillId="24" borderId="0" applyFont="0" applyFill="0" applyBorder="0" applyAlignment="0" applyProtection="0"/>
    <xf numFmtId="199" fontId="4" fillId="24" borderId="0" applyFont="0" applyFill="0" applyBorder="0" applyAlignment="0" applyProtection="0"/>
    <xf numFmtId="198" fontId="4" fillId="0" borderId="0" applyFont="0" applyFill="0" applyBorder="0" applyAlignment="0" applyProtection="0"/>
    <xf numFmtId="200" fontId="51" fillId="0" borderId="0" applyFill="0" applyBorder="0" applyProtection="0"/>
    <xf numFmtId="200" fontId="51" fillId="0" borderId="6" applyFill="0" applyProtection="0"/>
    <xf numFmtId="200" fontId="51" fillId="0" borderId="1" applyFill="0" applyProtection="0"/>
    <xf numFmtId="38" fontId="29" fillId="0" borderId="7">
      <alignment vertical="center"/>
    </xf>
    <xf numFmtId="164" fontId="53" fillId="0" borderId="0" applyNumberFormat="0" applyFill="0" applyBorder="0" applyAlignment="0" applyProtection="0"/>
    <xf numFmtId="176" fontId="21" fillId="0" borderId="0" applyFill="0" applyBorder="0" applyAlignment="0"/>
    <xf numFmtId="176" fontId="21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76" fontId="21" fillId="0" borderId="0" applyFill="0" applyBorder="0" applyAlignment="0"/>
    <xf numFmtId="176" fontId="21" fillId="0" borderId="0" applyFill="0" applyBorder="0" applyAlignment="0"/>
    <xf numFmtId="177" fontId="21" fillId="0" borderId="0" applyFill="0" applyBorder="0" applyAlignment="0"/>
    <xf numFmtId="177" fontId="21" fillId="0" borderId="0" applyFill="0" applyBorder="0" applyAlignment="0"/>
    <xf numFmtId="178" fontId="36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64" fontId="54" fillId="0" borderId="0" applyNumberFormat="0" applyAlignment="0">
      <alignment horizontal="left"/>
    </xf>
    <xf numFmtId="0" fontId="55" fillId="0" borderId="0" applyNumberFormat="0" applyAlignment="0">
      <alignment horizontal="left"/>
    </xf>
    <xf numFmtId="164" fontId="56" fillId="0" borderId="0" applyFont="0" applyFill="0" applyBorder="0" applyAlignment="0" applyProtection="0"/>
    <xf numFmtId="164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" fontId="46" fillId="0" borderId="0" applyFont="0" applyFill="0" applyBorder="0" applyAlignment="0" applyProtection="0"/>
    <xf numFmtId="201" fontId="56" fillId="0" borderId="0">
      <alignment horizontal="right"/>
    </xf>
    <xf numFmtId="10" fontId="58" fillId="25" borderId="8" applyNumberFormat="0" applyFill="0" applyBorder="0" applyAlignment="0" applyProtection="0">
      <protection locked="0"/>
    </xf>
    <xf numFmtId="10" fontId="58" fillId="25" borderId="8" applyNumberFormat="0" applyFill="0" applyBorder="0" applyAlignment="0" applyProtection="0">
      <protection locked="0"/>
    </xf>
    <xf numFmtId="164" fontId="59" fillId="0" borderId="0" applyNumberFormat="0" applyFont="0" applyBorder="0" applyAlignment="0"/>
    <xf numFmtId="164" fontId="60" fillId="5" borderId="0" applyNumberFormat="0" applyBorder="0" applyAlignment="0" applyProtection="0"/>
    <xf numFmtId="0" fontId="60" fillId="5" borderId="0" applyNumberFormat="0" applyBorder="0" applyAlignment="0" applyProtection="0"/>
    <xf numFmtId="38" fontId="61" fillId="26" borderId="0" applyNumberFormat="0" applyBorder="0" applyAlignment="0" applyProtection="0"/>
    <xf numFmtId="164" fontId="62" fillId="0" borderId="9" applyNumberFormat="0" applyAlignment="0" applyProtection="0">
      <alignment horizontal="left" vertical="center"/>
    </xf>
    <xf numFmtId="0" fontId="62" fillId="0" borderId="9" applyNumberFormat="0" applyAlignment="0" applyProtection="0">
      <alignment horizontal="left" vertical="center"/>
    </xf>
    <xf numFmtId="164" fontId="62" fillId="0" borderId="10">
      <alignment horizontal="left" vertical="center"/>
    </xf>
    <xf numFmtId="0" fontId="62" fillId="0" borderId="10">
      <alignment horizontal="left" vertical="center"/>
    </xf>
    <xf numFmtId="14" fontId="63" fillId="27" borderId="11">
      <alignment horizontal="center" vertical="center" wrapText="1"/>
    </xf>
    <xf numFmtId="164" fontId="64" fillId="0" borderId="12" applyNumberFormat="0" applyFill="0" applyAlignment="0" applyProtection="0"/>
    <xf numFmtId="0" fontId="64" fillId="0" borderId="12" applyNumberFormat="0" applyFill="0" applyAlignment="0" applyProtection="0"/>
    <xf numFmtId="164" fontId="65" fillId="0" borderId="13" applyNumberFormat="0" applyFill="0" applyAlignment="0" applyProtection="0"/>
    <xf numFmtId="0" fontId="65" fillId="0" borderId="13" applyNumberFormat="0" applyFill="0" applyAlignment="0" applyProtection="0"/>
    <xf numFmtId="164" fontId="66" fillId="0" borderId="14" applyNumberFormat="0" applyFill="0" applyAlignment="0" applyProtection="0"/>
    <xf numFmtId="0" fontId="66" fillId="0" borderId="14" applyNumberFormat="0" applyFill="0" applyAlignment="0" applyProtection="0"/>
    <xf numFmtId="164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4" fontId="38" fillId="0" borderId="0" applyFill="0" applyAlignment="0" applyProtection="0">
      <protection locked="0"/>
    </xf>
    <xf numFmtId="164" fontId="38" fillId="0" borderId="15" applyFill="0" applyAlignment="0" applyProtection="0">
      <protection locked="0"/>
    </xf>
    <xf numFmtId="164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164" fontId="69" fillId="0" borderId="0"/>
    <xf numFmtId="202" fontId="4" fillId="28" borderId="8" applyNumberFormat="0" applyFont="0" applyAlignment="0">
      <protection locked="0"/>
    </xf>
    <xf numFmtId="10" fontId="61" fillId="29" borderId="8" applyNumberFormat="0" applyBorder="0" applyAlignment="0" applyProtection="0"/>
    <xf numFmtId="10" fontId="61" fillId="29" borderId="8" applyNumberFormat="0" applyBorder="0" applyAlignment="0" applyProtection="0"/>
    <xf numFmtId="202" fontId="4" fillId="28" borderId="8" applyNumberFormat="0" applyFont="0" applyAlignment="0">
      <protection locked="0"/>
    </xf>
    <xf numFmtId="202" fontId="4" fillId="28" borderId="8" applyNumberFormat="0" applyFont="0" applyAlignment="0">
      <protection locked="0"/>
    </xf>
    <xf numFmtId="202" fontId="4" fillId="28" borderId="8" applyNumberFormat="0" applyFont="0" applyAlignment="0">
      <protection locked="0"/>
    </xf>
    <xf numFmtId="164" fontId="70" fillId="0" borderId="8"/>
    <xf numFmtId="166" fontId="1" fillId="30" borderId="8" applyBorder="0">
      <alignment horizontal="center" vertical="center"/>
      <protection locked="0"/>
    </xf>
    <xf numFmtId="40" fontId="71" fillId="0" borderId="0">
      <protection locked="0"/>
    </xf>
    <xf numFmtId="1" fontId="72" fillId="0" borderId="0">
      <alignment horizontal="center"/>
      <protection locked="0"/>
    </xf>
    <xf numFmtId="203" fontId="2" fillId="0" borderId="0" applyFont="0" applyFill="0" applyBorder="0" applyAlignment="0" applyProtection="0"/>
    <xf numFmtId="204" fontId="73" fillId="0" borderId="0" applyFont="0" applyFill="0" applyBorder="0" applyAlignment="0" applyProtection="0"/>
    <xf numFmtId="38" fontId="74" fillId="0" borderId="0"/>
    <xf numFmtId="38" fontId="75" fillId="0" borderId="0"/>
    <xf numFmtId="38" fontId="76" fillId="0" borderId="0"/>
    <xf numFmtId="38" fontId="77" fillId="0" borderId="0"/>
    <xf numFmtId="164" fontId="42" fillId="0" borderId="0"/>
    <xf numFmtId="164" fontId="42" fillId="0" borderId="0"/>
    <xf numFmtId="164" fontId="56" fillId="0" borderId="0"/>
    <xf numFmtId="176" fontId="21" fillId="0" borderId="0" applyFill="0" applyBorder="0" applyAlignment="0"/>
    <xf numFmtId="176" fontId="21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76" fontId="21" fillId="0" borderId="0" applyFill="0" applyBorder="0" applyAlignment="0"/>
    <xf numFmtId="176" fontId="21" fillId="0" borderId="0" applyFill="0" applyBorder="0" applyAlignment="0"/>
    <xf numFmtId="177" fontId="21" fillId="0" borderId="0" applyFill="0" applyBorder="0" applyAlignment="0"/>
    <xf numFmtId="177" fontId="21" fillId="0" borderId="0" applyFill="0" applyBorder="0" applyAlignment="0"/>
    <xf numFmtId="178" fontId="36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64" fontId="78" fillId="0" borderId="16" applyNumberFormat="0" applyFill="0" applyAlignment="0" applyProtection="0"/>
    <xf numFmtId="0" fontId="78" fillId="0" borderId="16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9" fillId="0" borderId="0">
      <protection locked="0"/>
    </xf>
    <xf numFmtId="164" fontId="80" fillId="31" borderId="0" applyNumberFormat="0" applyBorder="0" applyAlignment="0" applyProtection="0"/>
    <xf numFmtId="0" fontId="80" fillId="31" borderId="0" applyNumberFormat="0" applyBorder="0" applyAlignment="0" applyProtection="0"/>
    <xf numFmtId="164" fontId="29" fillId="0" borderId="17"/>
    <xf numFmtId="205" fontId="4" fillId="0" borderId="0"/>
    <xf numFmtId="205" fontId="4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164" fontId="81" fillId="0" borderId="0"/>
    <xf numFmtId="164" fontId="82" fillId="0" borderId="0"/>
    <xf numFmtId="164" fontId="21" fillId="0" borderId="0"/>
    <xf numFmtId="164" fontId="30" fillId="32" borderId="18" applyNumberFormat="0" applyFont="0" applyAlignment="0" applyProtection="0"/>
    <xf numFmtId="0" fontId="30" fillId="32" borderId="18" applyNumberFormat="0" applyFont="0" applyAlignment="0" applyProtection="0"/>
    <xf numFmtId="206" fontId="4" fillId="24" borderId="0"/>
    <xf numFmtId="206" fontId="4" fillId="24" borderId="0"/>
    <xf numFmtId="16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164" fontId="83" fillId="21" borderId="19" applyNumberFormat="0" applyAlignment="0" applyProtection="0"/>
    <xf numFmtId="0" fontId="83" fillId="21" borderId="19" applyNumberFormat="0" applyAlignment="0" applyProtection="0"/>
    <xf numFmtId="164" fontId="84" fillId="24" borderId="0"/>
    <xf numFmtId="208" fontId="38" fillId="0" borderId="0" applyFont="0" applyFill="0" applyBorder="0" applyAlignment="0" applyProtection="0"/>
    <xf numFmtId="209" fontId="42" fillId="0" borderId="0" applyFont="0" applyFill="0" applyBorder="0" applyAlignment="0" applyProtection="0"/>
    <xf numFmtId="210" fontId="4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5" fontId="36" fillId="0" borderId="0" applyFont="0" applyFill="0" applyBorder="0" applyAlignment="0" applyProtection="0"/>
    <xf numFmtId="212" fontId="35" fillId="0" borderId="0" applyFont="0" applyFill="0" applyBorder="0" applyAlignment="0" applyProtection="0"/>
    <xf numFmtId="212" fontId="35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13" fontId="44" fillId="0" borderId="0" applyFont="0" applyFill="0" applyBorder="0" applyAlignment="0" applyProtection="0"/>
    <xf numFmtId="214" fontId="42" fillId="0" borderId="0" applyFont="0" applyFill="0" applyBorder="0" applyAlignment="0" applyProtection="0"/>
    <xf numFmtId="215" fontId="44" fillId="0" borderId="0" applyFont="0" applyFill="0" applyBorder="0" applyAlignment="0" applyProtection="0"/>
    <xf numFmtId="216" fontId="42" fillId="0" borderId="0" applyFont="0" applyFill="0" applyBorder="0" applyAlignment="0" applyProtection="0"/>
    <xf numFmtId="10" fontId="85" fillId="0" borderId="0"/>
    <xf numFmtId="217" fontId="44" fillId="0" borderId="0" applyFont="0" applyFill="0" applyBorder="0" applyAlignment="0" applyProtection="0"/>
    <xf numFmtId="218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219" fontId="21" fillId="0" borderId="0"/>
    <xf numFmtId="220" fontId="21" fillId="0" borderId="0"/>
    <xf numFmtId="176" fontId="21" fillId="0" borderId="0" applyFill="0" applyBorder="0" applyAlignment="0"/>
    <xf numFmtId="176" fontId="21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76" fontId="21" fillId="0" borderId="0" applyFill="0" applyBorder="0" applyAlignment="0"/>
    <xf numFmtId="176" fontId="21" fillId="0" borderId="0" applyFill="0" applyBorder="0" applyAlignment="0"/>
    <xf numFmtId="177" fontId="21" fillId="0" borderId="0" applyFill="0" applyBorder="0" applyAlignment="0"/>
    <xf numFmtId="177" fontId="21" fillId="0" borderId="0" applyFill="0" applyBorder="0" applyAlignment="0"/>
    <xf numFmtId="178" fontId="36" fillId="0" borderId="0" applyFill="0" applyBorder="0" applyAlignment="0"/>
    <xf numFmtId="171" fontId="21" fillId="0" borderId="0" applyFill="0" applyBorder="0" applyAlignment="0"/>
    <xf numFmtId="171" fontId="21" fillId="0" borderId="0" applyFill="0" applyBorder="0" applyAlignment="0"/>
    <xf numFmtId="164" fontId="86" fillId="0" borderId="0" applyNumberFormat="0">
      <alignment horizontal="left"/>
    </xf>
    <xf numFmtId="221" fontId="86" fillId="0" borderId="0" applyNumberFormat="0" applyFill="0" applyBorder="0" applyAlignment="0" applyProtection="0">
      <alignment horizontal="left"/>
    </xf>
    <xf numFmtId="3" fontId="1" fillId="0" borderId="0" applyFont="0" applyFill="0" applyBorder="0" applyAlignment="0"/>
    <xf numFmtId="164" fontId="86" fillId="0" borderId="0" applyNumberFormat="0" applyFill="0" applyBorder="0" applyAlignment="0" applyProtection="0">
      <alignment horizontal="center"/>
    </xf>
    <xf numFmtId="222" fontId="87" fillId="0" borderId="8">
      <alignment horizontal="left" vertical="center"/>
      <protection locked="0"/>
    </xf>
    <xf numFmtId="164" fontId="59" fillId="0" borderId="0"/>
    <xf numFmtId="0" fontId="21" fillId="0" borderId="0"/>
    <xf numFmtId="40" fontId="88" fillId="0" borderId="0" applyBorder="0">
      <alignment horizontal="right"/>
    </xf>
    <xf numFmtId="49" fontId="34" fillId="0" borderId="0" applyFill="0" applyBorder="0" applyAlignment="0"/>
    <xf numFmtId="223" fontId="35" fillId="0" borderId="0" applyFill="0" applyBorder="0" applyAlignment="0"/>
    <xf numFmtId="223" fontId="35" fillId="0" borderId="0" applyFill="0" applyBorder="0" applyAlignment="0"/>
    <xf numFmtId="224" fontId="36" fillId="0" borderId="0" applyFill="0" applyBorder="0" applyAlignment="0"/>
    <xf numFmtId="225" fontId="35" fillId="0" borderId="0" applyFill="0" applyBorder="0" applyAlignment="0"/>
    <xf numFmtId="225" fontId="35" fillId="0" borderId="0" applyFill="0" applyBorder="0" applyAlignment="0"/>
    <xf numFmtId="226" fontId="36" fillId="0" borderId="0" applyFill="0" applyBorder="0" applyAlignment="0"/>
    <xf numFmtId="164" fontId="89" fillId="0" borderId="0" applyFill="0" applyBorder="0" applyProtection="0">
      <alignment horizontal="left" vertical="top"/>
    </xf>
    <xf numFmtId="164" fontId="90" fillId="0" borderId="0" applyNumberFormat="0" applyFill="0" applyBorder="0" applyAlignment="0" applyProtection="0"/>
    <xf numFmtId="164" fontId="91" fillId="0" borderId="0"/>
    <xf numFmtId="164" fontId="92" fillId="0" borderId="0"/>
    <xf numFmtId="164" fontId="93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4" fontId="94" fillId="0" borderId="20" applyNumberFormat="0" applyFill="0" applyAlignment="0" applyProtection="0"/>
    <xf numFmtId="0" fontId="94" fillId="0" borderId="20" applyNumberFormat="0" applyFill="0" applyAlignment="0" applyProtection="0"/>
    <xf numFmtId="227" fontId="95" fillId="0" borderId="0" applyFont="0" applyFill="0" applyBorder="0" applyAlignment="0" applyProtection="0"/>
    <xf numFmtId="164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/>
    <xf numFmtId="228" fontId="1" fillId="0" borderId="21">
      <protection locked="0"/>
    </xf>
    <xf numFmtId="164" fontId="68" fillId="0" borderId="0" applyNumberFormat="0" applyFill="0" applyBorder="0" applyAlignment="0" applyProtection="0">
      <alignment vertical="top"/>
      <protection locked="0"/>
    </xf>
    <xf numFmtId="164" fontId="98" fillId="26" borderId="3"/>
    <xf numFmtId="14" fontId="1" fillId="0" borderId="0">
      <alignment horizontal="right"/>
    </xf>
    <xf numFmtId="228" fontId="99" fillId="27" borderId="21"/>
    <xf numFmtId="164" fontId="4" fillId="0" borderId="8">
      <alignment horizontal="right"/>
    </xf>
    <xf numFmtId="0" fontId="4" fillId="0" borderId="8">
      <alignment horizontal="right"/>
    </xf>
    <xf numFmtId="164" fontId="4" fillId="0" borderId="0"/>
    <xf numFmtId="0" fontId="4" fillId="0" borderId="0"/>
    <xf numFmtId="0" fontId="97" fillId="0" borderId="0"/>
    <xf numFmtId="0" fontId="101" fillId="0" borderId="0"/>
    <xf numFmtId="0" fontId="1" fillId="0" borderId="0"/>
    <xf numFmtId="0" fontId="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164" fontId="4" fillId="0" borderId="0"/>
    <xf numFmtId="0" fontId="4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0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0" fontId="102" fillId="0" borderId="0"/>
    <xf numFmtId="0" fontId="101" fillId="0" borderId="0"/>
    <xf numFmtId="164" fontId="1" fillId="0" borderId="0"/>
    <xf numFmtId="164" fontId="101" fillId="0" borderId="0"/>
    <xf numFmtId="0" fontId="101" fillId="0" borderId="0"/>
    <xf numFmtId="0" fontId="101" fillId="0" borderId="0"/>
    <xf numFmtId="164" fontId="101" fillId="0" borderId="0"/>
    <xf numFmtId="164" fontId="101" fillId="0" borderId="0"/>
    <xf numFmtId="0" fontId="101" fillId="0" borderId="0"/>
    <xf numFmtId="0" fontId="101" fillId="0" borderId="0"/>
    <xf numFmtId="164" fontId="101" fillId="0" borderId="0"/>
    <xf numFmtId="164" fontId="101" fillId="0" borderId="0"/>
    <xf numFmtId="164" fontId="101" fillId="0" borderId="0"/>
    <xf numFmtId="164" fontId="101" fillId="0" borderId="0"/>
    <xf numFmtId="199" fontId="1" fillId="0" borderId="0"/>
    <xf numFmtId="0" fontId="1" fillId="0" borderId="0"/>
    <xf numFmtId="0" fontId="1" fillId="0" borderId="0"/>
    <xf numFmtId="164" fontId="101" fillId="0" borderId="0"/>
    <xf numFmtId="0" fontId="97" fillId="0" borderId="0"/>
    <xf numFmtId="0" fontId="97" fillId="0" borderId="0"/>
    <xf numFmtId="0" fontId="97" fillId="0" borderId="0"/>
    <xf numFmtId="0" fontId="101" fillId="0" borderId="0"/>
    <xf numFmtId="164" fontId="1" fillId="0" borderId="0"/>
    <xf numFmtId="0" fontId="1" fillId="0" borderId="0"/>
    <xf numFmtId="164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/>
    <xf numFmtId="164" fontId="29" fillId="0" borderId="0" applyNumberFormat="0" applyFont="0" applyFill="0" applyBorder="0" applyAlignment="0" applyProtection="0">
      <alignment vertical="top"/>
    </xf>
    <xf numFmtId="164" fontId="29" fillId="0" borderId="0" applyNumberFormat="0" applyFont="0" applyFill="0" applyBorder="0" applyAlignment="0" applyProtection="0">
      <alignment vertical="top"/>
    </xf>
    <xf numFmtId="164" fontId="1" fillId="0" borderId="0">
      <alignment vertical="justify"/>
    </xf>
    <xf numFmtId="49" fontId="1" fillId="0" borderId="0"/>
    <xf numFmtId="38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20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3" fillId="0" borderId="0" applyFont="0" applyFill="0" applyBorder="0" applyAlignment="0" applyProtection="0"/>
    <xf numFmtId="168" fontId="101" fillId="0" borderId="0" applyFont="0" applyFill="0" applyBorder="0" applyAlignment="0" applyProtection="0"/>
    <xf numFmtId="20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4" fontId="4" fillId="0" borderId="8"/>
    <xf numFmtId="4" fontId="4" fillId="0" borderId="8"/>
    <xf numFmtId="37" fontId="1" fillId="0" borderId="0" applyFont="0" applyBorder="0" applyAlignment="0" applyProtection="0"/>
    <xf numFmtId="170" fontId="23" fillId="0" borderId="0">
      <protection locked="0"/>
    </xf>
    <xf numFmtId="170" fontId="23" fillId="0" borderId="0">
      <protection locked="0"/>
    </xf>
    <xf numFmtId="164" fontId="100" fillId="0" borderId="0"/>
  </cellStyleXfs>
  <cellXfs count="246">
    <xf numFmtId="164" fontId="0" fillId="0" borderId="0" xfId="0"/>
    <xf numFmtId="164" fontId="2" fillId="0" borderId="0" xfId="396" applyFont="1" applyFill="1" applyAlignment="1">
      <alignment vertical="top" wrapText="1"/>
    </xf>
    <xf numFmtId="164" fontId="2" fillId="0" borderId="0" xfId="396" applyFont="1" applyFill="1" applyAlignment="1"/>
    <xf numFmtId="49" fontId="2" fillId="0" borderId="0" xfId="396" applyNumberFormat="1" applyFont="1" applyFill="1" applyAlignment="1" applyProtection="1">
      <protection locked="0"/>
    </xf>
    <xf numFmtId="164" fontId="0" fillId="0" borderId="0" xfId="0" applyFill="1" applyAlignment="1">
      <alignment horizontal="right"/>
    </xf>
    <xf numFmtId="164" fontId="104" fillId="0" borderId="0" xfId="396" applyFont="1" applyFill="1" applyAlignment="1" applyProtection="1">
      <alignment horizontal="right"/>
      <protection locked="0"/>
    </xf>
    <xf numFmtId="165" fontId="4" fillId="0" borderId="0" xfId="396" applyNumberFormat="1" applyFont="1" applyFill="1" applyAlignment="1" applyProtection="1">
      <alignment horizontal="right"/>
      <protection locked="0"/>
    </xf>
    <xf numFmtId="164" fontId="2" fillId="0" borderId="0" xfId="396" applyFont="1" applyFill="1" applyBorder="1" applyAlignment="1"/>
    <xf numFmtId="165" fontId="4" fillId="0" borderId="0" xfId="396" applyNumberFormat="1" applyFont="1" applyFill="1" applyProtection="1">
      <protection locked="0"/>
    </xf>
    <xf numFmtId="164" fontId="2" fillId="0" borderId="0" xfId="399" applyFont="1" applyFill="1" applyBorder="1" applyAlignment="1">
      <alignment wrapText="1"/>
    </xf>
    <xf numFmtId="164" fontId="2" fillId="0" borderId="0" xfId="399" applyFont="1" applyFill="1" applyBorder="1" applyAlignment="1"/>
    <xf numFmtId="165" fontId="2" fillId="0" borderId="0" xfId="396" applyNumberFormat="1" applyFont="1" applyFill="1" applyAlignment="1" applyProtection="1">
      <protection locked="0"/>
    </xf>
    <xf numFmtId="1" fontId="4" fillId="0" borderId="0" xfId="396" applyNumberFormat="1" applyFont="1" applyFill="1" applyBorder="1" applyAlignment="1" applyProtection="1">
      <alignment horizontal="left"/>
      <protection locked="0"/>
    </xf>
    <xf numFmtId="164" fontId="2" fillId="0" borderId="0" xfId="396" applyFont="1" applyFill="1" applyAlignment="1" applyProtection="1">
      <protection locked="0"/>
    </xf>
    <xf numFmtId="0" fontId="5" fillId="0" borderId="0" xfId="396" applyNumberFormat="1" applyFont="1" applyFill="1" applyAlignment="1" applyProtection="1">
      <alignment horizontal="right" vertical="top" wrapText="1"/>
    </xf>
    <xf numFmtId="0" fontId="5" fillId="0" borderId="0" xfId="396" applyNumberFormat="1" applyFont="1" applyFill="1" applyAlignment="1" applyProtection="1">
      <alignment vertical="top" wrapText="1"/>
      <protection locked="0"/>
    </xf>
    <xf numFmtId="0" fontId="6" fillId="0" borderId="0" xfId="396" applyNumberFormat="1" applyFont="1" applyFill="1" applyAlignment="1" applyProtection="1">
      <alignment horizontal="right" vertical="top" wrapText="1"/>
    </xf>
    <xf numFmtId="0" fontId="6" fillId="0" borderId="0" xfId="396" applyNumberFormat="1" applyFont="1" applyFill="1" applyAlignment="1" applyProtection="1">
      <protection locked="0"/>
    </xf>
    <xf numFmtId="14" fontId="2" fillId="0" borderId="0" xfId="396" applyNumberFormat="1" applyFont="1" applyFill="1" applyBorder="1" applyAlignment="1" applyProtection="1">
      <protection locked="0"/>
    </xf>
    <xf numFmtId="0" fontId="4" fillId="0" borderId="0" xfId="396" applyNumberFormat="1" applyFont="1" applyFill="1" applyAlignment="1" applyProtection="1">
      <alignment vertical="top" wrapText="1"/>
      <protection locked="0"/>
    </xf>
    <xf numFmtId="0" fontId="2" fillId="0" borderId="15" xfId="396" applyNumberFormat="1" applyFont="1" applyFill="1" applyBorder="1" applyAlignment="1" applyProtection="1">
      <protection locked="0"/>
    </xf>
    <xf numFmtId="0" fontId="2" fillId="0" borderId="15" xfId="396" applyNumberFormat="1" applyFont="1" applyFill="1" applyBorder="1" applyAlignment="1" applyProtection="1"/>
    <xf numFmtId="164" fontId="4" fillId="0" borderId="0" xfId="396" applyFont="1" applyFill="1"/>
    <xf numFmtId="164" fontId="4" fillId="0" borderId="0" xfId="396" applyFont="1" applyFill="1" applyAlignment="1">
      <alignment horizontal="center" vertical="center"/>
    </xf>
    <xf numFmtId="0" fontId="6" fillId="0" borderId="8" xfId="396" applyNumberFormat="1" applyFont="1" applyFill="1" applyBorder="1" applyAlignment="1" applyProtection="1">
      <alignment vertical="top" wrapText="1"/>
    </xf>
    <xf numFmtId="0" fontId="6" fillId="0" borderId="8" xfId="396" applyNumberFormat="1" applyFont="1" applyFill="1" applyBorder="1" applyProtection="1"/>
    <xf numFmtId="166" fontId="6" fillId="0" borderId="8" xfId="396" applyNumberFormat="1" applyFont="1" applyFill="1" applyBorder="1" applyAlignment="1" applyProtection="1">
      <alignment horizontal="right"/>
      <protection locked="0"/>
    </xf>
    <xf numFmtId="164" fontId="5" fillId="0" borderId="0" xfId="396" applyFont="1" applyFill="1"/>
    <xf numFmtId="0" fontId="2" fillId="0" borderId="8" xfId="396" applyNumberFormat="1" applyFont="1" applyFill="1" applyBorder="1" applyAlignment="1" applyProtection="1">
      <alignment vertical="top" wrapText="1"/>
    </xf>
    <xf numFmtId="0" fontId="2" fillId="0" borderId="8" xfId="396" applyNumberFormat="1" applyFont="1" applyFill="1" applyBorder="1" applyAlignment="1" applyProtection="1">
      <alignment horizontal="center"/>
    </xf>
    <xf numFmtId="166" fontId="2" fillId="0" borderId="8" xfId="396" applyNumberFormat="1" applyFont="1" applyFill="1" applyBorder="1" applyAlignment="1" applyProtection="1">
      <alignment horizontal="right" wrapText="1"/>
      <protection locked="0"/>
    </xf>
    <xf numFmtId="166" fontId="2" fillId="0" borderId="8" xfId="396" applyNumberFormat="1" applyFont="1" applyFill="1" applyBorder="1" applyAlignment="1" applyProtection="1">
      <alignment horizontal="right"/>
      <protection locked="0"/>
    </xf>
    <xf numFmtId="166" fontId="2" fillId="0" borderId="8" xfId="396" applyNumberFormat="1" applyFont="1" applyFill="1" applyBorder="1" applyAlignment="1" applyProtection="1">
      <alignment horizontal="right"/>
    </xf>
    <xf numFmtId="164" fontId="0" fillId="0" borderId="8" xfId="0" applyFill="1" applyBorder="1" applyAlignment="1" applyProtection="1">
      <alignment horizontal="left" indent="2"/>
    </xf>
    <xf numFmtId="0" fontId="8" fillId="0" borderId="8" xfId="396" applyNumberFormat="1" applyFont="1" applyFill="1" applyBorder="1" applyAlignment="1" applyProtection="1">
      <alignment horizontal="center"/>
    </xf>
    <xf numFmtId="166" fontId="8" fillId="0" borderId="8" xfId="396" applyNumberFormat="1" applyFont="1" applyFill="1" applyBorder="1" applyAlignment="1" applyProtection="1">
      <alignment horizontal="right"/>
    </xf>
    <xf numFmtId="166" fontId="8" fillId="0" borderId="8" xfId="396" applyNumberFormat="1" applyFont="1" applyFill="1" applyBorder="1" applyAlignment="1" applyProtection="1">
      <alignment horizontal="right"/>
      <protection locked="0"/>
    </xf>
    <xf numFmtId="164" fontId="8" fillId="0" borderId="0" xfId="396" applyFont="1" applyFill="1"/>
    <xf numFmtId="0" fontId="0" fillId="0" borderId="8" xfId="0" applyNumberFormat="1" applyFill="1" applyBorder="1" applyAlignment="1" applyProtection="1">
      <alignment horizontal="left" wrapText="1" indent="1"/>
      <protection hidden="1"/>
    </xf>
    <xf numFmtId="166" fontId="2" fillId="0" borderId="8" xfId="396" quotePrefix="1" applyNumberFormat="1" applyFont="1" applyFill="1" applyBorder="1" applyAlignment="1" applyProtection="1">
      <alignment horizontal="right" wrapText="1"/>
    </xf>
    <xf numFmtId="0" fontId="10" fillId="0" borderId="8" xfId="396" applyNumberFormat="1" applyFont="1" applyFill="1" applyBorder="1" applyAlignment="1" applyProtection="1">
      <alignment horizontal="center"/>
    </xf>
    <xf numFmtId="166" fontId="10" fillId="0" borderId="8" xfId="396" applyNumberFormat="1" applyFont="1" applyFill="1" applyBorder="1" applyAlignment="1" applyProtection="1">
      <alignment horizontal="right"/>
      <protection locked="0"/>
    </xf>
    <xf numFmtId="49" fontId="2" fillId="0" borderId="8" xfId="396" applyNumberFormat="1" applyFont="1" applyFill="1" applyBorder="1" applyAlignment="1" applyProtection="1">
      <alignment horizontal="center"/>
    </xf>
    <xf numFmtId="0" fontId="6" fillId="0" borderId="8" xfId="396" applyNumberFormat="1" applyFont="1" applyFill="1" applyBorder="1" applyAlignment="1" applyProtection="1">
      <alignment horizontal="center"/>
    </xf>
    <xf numFmtId="166" fontId="6" fillId="0" borderId="8" xfId="396" quotePrefix="1" applyNumberFormat="1" applyFont="1" applyFill="1" applyBorder="1" applyAlignment="1" applyProtection="1">
      <alignment horizontal="right" wrapText="1"/>
    </xf>
    <xf numFmtId="0" fontId="4" fillId="0" borderId="8" xfId="396" applyNumberFormat="1" applyFont="1" applyFill="1" applyBorder="1" applyAlignment="1" applyProtection="1">
      <alignment vertical="top" wrapText="1"/>
    </xf>
    <xf numFmtId="0" fontId="4" fillId="0" borderId="8" xfId="396" applyNumberFormat="1" applyFont="1" applyFill="1" applyBorder="1" applyAlignment="1" applyProtection="1">
      <alignment horizontal="center"/>
    </xf>
    <xf numFmtId="166" fontId="4" fillId="0" borderId="8" xfId="396" quotePrefix="1" applyNumberFormat="1" applyFont="1" applyFill="1" applyBorder="1" applyAlignment="1" applyProtection="1">
      <alignment horizontal="right" wrapText="1"/>
    </xf>
    <xf numFmtId="164" fontId="0" fillId="0" borderId="8" xfId="0" applyFill="1" applyBorder="1" applyAlignment="1" applyProtection="1">
      <alignment horizontal="left"/>
    </xf>
    <xf numFmtId="166" fontId="4" fillId="0" borderId="8" xfId="396" applyNumberFormat="1" applyFont="1" applyFill="1" applyBorder="1" applyAlignment="1" applyProtection="1">
      <alignment horizontal="right"/>
    </xf>
    <xf numFmtId="166" fontId="4" fillId="0" borderId="8" xfId="396" applyNumberFormat="1" applyFont="1" applyFill="1" applyBorder="1" applyAlignment="1" applyProtection="1">
      <alignment horizontal="right" vertical="top"/>
    </xf>
    <xf numFmtId="0" fontId="6" fillId="0" borderId="8" xfId="396" applyNumberFormat="1" applyFont="1" applyFill="1" applyBorder="1" applyAlignment="1" applyProtection="1">
      <alignment horizontal="left" vertical="center" wrapText="1"/>
    </xf>
    <xf numFmtId="0" fontId="6" fillId="0" borderId="8" xfId="396" applyNumberFormat="1" applyFont="1" applyFill="1" applyBorder="1" applyAlignment="1" applyProtection="1">
      <alignment horizontal="center" vertical="center" wrapText="1"/>
    </xf>
    <xf numFmtId="166" fontId="6" fillId="0" borderId="8" xfId="396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396" applyFont="1" applyFill="1" applyAlignment="1">
      <alignment horizontal="center" vertical="center"/>
    </xf>
    <xf numFmtId="0" fontId="0" fillId="0" borderId="8" xfId="0" applyNumberFormat="1" applyFill="1" applyBorder="1" applyAlignment="1" applyProtection="1">
      <alignment horizontal="left" indent="1"/>
      <protection hidden="1"/>
    </xf>
    <xf numFmtId="166" fontId="6" fillId="0" borderId="8" xfId="396" applyNumberFormat="1" applyFont="1" applyFill="1" applyBorder="1" applyAlignment="1" applyProtection="1">
      <alignment horizontal="right"/>
    </xf>
    <xf numFmtId="164" fontId="4" fillId="0" borderId="0" xfId="396" applyFont="1" applyFill="1" applyBorder="1"/>
    <xf numFmtId="0" fontId="2" fillId="0" borderId="0" xfId="396" applyNumberFormat="1" applyFont="1" applyFill="1" applyAlignment="1" applyProtection="1">
      <alignment vertical="top" wrapText="1"/>
      <protection locked="0"/>
    </xf>
    <xf numFmtId="0" fontId="2" fillId="0" borderId="0" xfId="396" applyNumberFormat="1" applyFont="1" applyFill="1" applyProtection="1">
      <protection locked="0"/>
    </xf>
    <xf numFmtId="166" fontId="3" fillId="0" borderId="0" xfId="396" applyNumberFormat="1" applyFont="1" applyFill="1" applyProtection="1"/>
    <xf numFmtId="0" fontId="2" fillId="0" borderId="0" xfId="396" applyNumberFormat="1" applyFont="1" applyFill="1" applyBorder="1" applyAlignment="1" applyProtection="1">
      <alignment vertical="top" wrapText="1"/>
      <protection locked="0"/>
    </xf>
    <xf numFmtId="164" fontId="4" fillId="0" borderId="0" xfId="396" applyFont="1" applyFill="1" applyProtection="1">
      <protection locked="0"/>
    </xf>
    <xf numFmtId="0" fontId="6" fillId="0" borderId="0" xfId="396" applyNumberFormat="1" applyFont="1" applyFill="1" applyBorder="1" applyAlignment="1" applyProtection="1">
      <alignment vertical="top" wrapText="1"/>
      <protection locked="0"/>
    </xf>
    <xf numFmtId="0" fontId="2" fillId="0" borderId="0" xfId="396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Fill="1" applyProtection="1">
      <protection locked="0"/>
    </xf>
    <xf numFmtId="164" fontId="12" fillId="0" borderId="0" xfId="396" applyFont="1" applyFill="1" applyAlignment="1">
      <alignment vertical="top" wrapText="1"/>
    </xf>
    <xf numFmtId="164" fontId="4" fillId="0" borderId="0" xfId="396" applyFont="1" applyFill="1" applyAlignment="1">
      <alignment vertical="top" wrapText="1"/>
    </xf>
    <xf numFmtId="49" fontId="4" fillId="0" borderId="0" xfId="396" applyNumberFormat="1" applyFont="1" applyFill="1" applyProtection="1">
      <protection locked="0"/>
    </xf>
    <xf numFmtId="0" fontId="2" fillId="0" borderId="0" xfId="396" applyNumberFormat="1" applyFont="1" applyFill="1" applyAlignment="1"/>
    <xf numFmtId="0" fontId="3" fillId="0" borderId="0" xfId="396" applyNumberFormat="1" applyFont="1" applyFill="1" applyProtection="1"/>
    <xf numFmtId="0" fontId="105" fillId="0" borderId="0" xfId="396" applyNumberFormat="1" applyFont="1" applyFill="1" applyProtection="1"/>
    <xf numFmtId="0" fontId="106" fillId="0" borderId="0" xfId="396" applyNumberFormat="1" applyFont="1" applyFill="1" applyProtection="1"/>
    <xf numFmtId="0" fontId="8" fillId="0" borderId="0" xfId="396" applyNumberFormat="1" applyFont="1" applyFill="1" applyProtection="1"/>
    <xf numFmtId="0" fontId="4" fillId="0" borderId="0" xfId="396" applyNumberFormat="1" applyFont="1" applyFill="1" applyProtection="1"/>
    <xf numFmtId="0" fontId="4" fillId="0" borderId="0" xfId="396" applyNumberFormat="1" applyFont="1" applyFill="1"/>
    <xf numFmtId="0" fontId="2" fillId="0" borderId="0" xfId="396" applyNumberFormat="1" applyFont="1" applyFill="1" applyAlignment="1">
      <alignment horizontal="right"/>
    </xf>
    <xf numFmtId="0" fontId="2" fillId="0" borderId="0" xfId="396" applyNumberFormat="1" applyFont="1" applyFill="1"/>
    <xf numFmtId="0" fontId="6" fillId="0" borderId="0" xfId="396" applyNumberFormat="1" applyFont="1" applyFill="1" applyAlignment="1" applyProtection="1">
      <alignment horizontal="right"/>
      <protection locked="0"/>
    </xf>
    <xf numFmtId="0" fontId="2" fillId="0" borderId="0" xfId="396" applyNumberFormat="1" applyFont="1" applyFill="1" applyAlignment="1" applyProtection="1">
      <protection locked="0"/>
    </xf>
    <xf numFmtId="49" fontId="4" fillId="0" borderId="0" xfId="396" applyNumberFormat="1" applyFont="1" applyFill="1" applyBorder="1" applyProtection="1">
      <protection locked="0"/>
    </xf>
    <xf numFmtId="14" fontId="4" fillId="0" borderId="0" xfId="396" applyNumberFormat="1" applyFont="1" applyFill="1" applyBorder="1" applyProtection="1">
      <protection locked="0"/>
    </xf>
    <xf numFmtId="0" fontId="2" fillId="0" borderId="15" xfId="396" applyNumberFormat="1" applyFont="1" applyFill="1" applyBorder="1" applyAlignment="1" applyProtection="1">
      <alignment horizontal="right"/>
      <protection locked="0"/>
    </xf>
    <xf numFmtId="0" fontId="2" fillId="0" borderId="15" xfId="396" applyNumberFormat="1" applyFont="1" applyFill="1" applyBorder="1" applyAlignment="1" applyProtection="1">
      <alignment horizontal="right"/>
    </xf>
    <xf numFmtId="0" fontId="3" fillId="0" borderId="0" xfId="396" applyNumberFormat="1" applyFont="1" applyFill="1" applyAlignment="1" applyProtection="1">
      <alignment vertical="center"/>
    </xf>
    <xf numFmtId="0" fontId="105" fillId="0" borderId="0" xfId="396" applyNumberFormat="1" applyFont="1" applyFill="1" applyAlignment="1" applyProtection="1">
      <alignment vertical="center"/>
    </xf>
    <xf numFmtId="0" fontId="106" fillId="0" borderId="0" xfId="396" applyNumberFormat="1" applyFont="1" applyFill="1" applyAlignment="1" applyProtection="1">
      <alignment vertical="center"/>
    </xf>
    <xf numFmtId="0" fontId="8" fillId="0" borderId="0" xfId="396" applyNumberFormat="1" applyFont="1" applyFill="1" applyAlignment="1" applyProtection="1">
      <alignment vertical="center"/>
    </xf>
    <xf numFmtId="0" fontId="4" fillId="0" borderId="0" xfId="396" applyNumberFormat="1" applyFont="1" applyFill="1" applyAlignment="1" applyProtection="1">
      <alignment vertical="center"/>
    </xf>
    <xf numFmtId="0" fontId="4" fillId="0" borderId="0" xfId="396" applyNumberFormat="1" applyFont="1" applyFill="1" applyAlignment="1">
      <alignment vertical="center"/>
    </xf>
    <xf numFmtId="164" fontId="3" fillId="0" borderId="0" xfId="0" applyFont="1" applyFill="1" applyAlignment="1" applyProtection="1">
      <alignment horizontal="center" textRotation="90" wrapText="1"/>
    </xf>
    <xf numFmtId="164" fontId="9" fillId="0" borderId="0" xfId="0" applyFont="1" applyFill="1" applyAlignment="1" applyProtection="1">
      <alignment horizontal="center" textRotation="90" wrapText="1"/>
    </xf>
    <xf numFmtId="0" fontId="2" fillId="0" borderId="8" xfId="396" applyNumberFormat="1" applyFont="1" applyFill="1" applyBorder="1" applyAlignment="1" applyProtection="1">
      <alignment wrapText="1"/>
    </xf>
    <xf numFmtId="166" fontId="3" fillId="0" borderId="0" xfId="0" applyNumberFormat="1" applyFont="1" applyFill="1" applyAlignment="1" applyProtection="1"/>
    <xf numFmtId="166" fontId="2" fillId="0" borderId="8" xfId="396" applyNumberFormat="1" applyFont="1" applyFill="1" applyBorder="1" applyProtection="1">
      <protection locked="0"/>
    </xf>
    <xf numFmtId="0" fontId="6" fillId="0" borderId="8" xfId="396" applyNumberFormat="1" applyFont="1" applyFill="1" applyBorder="1" applyAlignment="1" applyProtection="1">
      <alignment wrapText="1"/>
    </xf>
    <xf numFmtId="49" fontId="6" fillId="0" borderId="8" xfId="396" applyNumberFormat="1" applyFont="1" applyFill="1" applyBorder="1" applyAlignment="1" applyProtection="1">
      <alignment horizontal="center"/>
    </xf>
    <xf numFmtId="166" fontId="6" fillId="0" borderId="8" xfId="396" quotePrefix="1" applyNumberFormat="1" applyFont="1" applyFill="1" applyBorder="1" applyAlignment="1" applyProtection="1">
      <alignment horizontal="center"/>
    </xf>
    <xf numFmtId="166" fontId="7" fillId="0" borderId="0" xfId="396" applyNumberFormat="1" applyFont="1" applyFill="1" applyProtection="1"/>
    <xf numFmtId="0" fontId="107" fillId="0" borderId="0" xfId="396" applyNumberFormat="1" applyFont="1" applyFill="1" applyProtection="1"/>
    <xf numFmtId="0" fontId="108" fillId="0" borderId="0" xfId="396" applyNumberFormat="1" applyFont="1" applyFill="1" applyProtection="1"/>
    <xf numFmtId="0" fontId="13" fillId="0" borderId="0" xfId="396" applyNumberFormat="1" applyFont="1" applyFill="1" applyProtection="1"/>
    <xf numFmtId="0" fontId="5" fillId="0" borderId="0" xfId="396" applyNumberFormat="1" applyFont="1" applyFill="1" applyProtection="1"/>
    <xf numFmtId="0" fontId="5" fillId="0" borderId="0" xfId="396" applyNumberFormat="1" applyFont="1" applyFill="1"/>
    <xf numFmtId="166" fontId="4" fillId="0" borderId="8" xfId="434" applyNumberFormat="1" applyFont="1" applyFill="1" applyBorder="1" applyAlignment="1" applyProtection="1">
      <alignment horizontal="center" wrapText="1"/>
      <protection locked="0"/>
    </xf>
    <xf numFmtId="166" fontId="105" fillId="0" borderId="0" xfId="396" applyNumberFormat="1" applyFont="1" applyFill="1" applyProtection="1"/>
    <xf numFmtId="166" fontId="106" fillId="0" borderId="0" xfId="396" applyNumberFormat="1" applyFont="1" applyFill="1" applyProtection="1"/>
    <xf numFmtId="0" fontId="109" fillId="0" borderId="0" xfId="396" applyNumberFormat="1" applyFont="1" applyFill="1" applyProtection="1"/>
    <xf numFmtId="166" fontId="107" fillId="0" borderId="0" xfId="396" applyNumberFormat="1" applyFont="1" applyFill="1" applyProtection="1"/>
    <xf numFmtId="166" fontId="2" fillId="0" borderId="22" xfId="396" applyNumberFormat="1" applyFont="1" applyFill="1" applyBorder="1" applyProtection="1">
      <protection locked="0"/>
    </xf>
    <xf numFmtId="166" fontId="6" fillId="0" borderId="8" xfId="396" applyNumberFormat="1" applyFont="1" applyFill="1" applyBorder="1" applyProtection="1">
      <protection locked="0"/>
    </xf>
    <xf numFmtId="166" fontId="6" fillId="0" borderId="22" xfId="396" applyNumberFormat="1" applyFont="1" applyFill="1" applyBorder="1" applyProtection="1">
      <protection locked="0"/>
    </xf>
    <xf numFmtId="0" fontId="7" fillId="0" borderId="0" xfId="396" applyNumberFormat="1" applyFont="1" applyFill="1" applyProtection="1"/>
    <xf numFmtId="0" fontId="2" fillId="0" borderId="8" xfId="396" applyNumberFormat="1" applyFont="1" applyFill="1" applyBorder="1" applyProtection="1"/>
    <xf numFmtId="167" fontId="2" fillId="0" borderId="8" xfId="396" applyNumberFormat="1" applyFont="1" applyFill="1" applyBorder="1" applyProtection="1">
      <protection locked="0"/>
    </xf>
    <xf numFmtId="0" fontId="2" fillId="0" borderId="0" xfId="396" applyNumberFormat="1" applyFont="1" applyFill="1" applyBorder="1"/>
    <xf numFmtId="0" fontId="2" fillId="0" borderId="0" xfId="396" applyNumberFormat="1" applyFont="1" applyFill="1" applyBorder="1" applyAlignment="1" applyProtection="1">
      <alignment wrapText="1"/>
      <protection locked="0"/>
    </xf>
    <xf numFmtId="0" fontId="3" fillId="0" borderId="0" xfId="396" applyNumberFormat="1" applyFont="1" applyFill="1" applyProtection="1">
      <protection locked="0"/>
    </xf>
    <xf numFmtId="0" fontId="105" fillId="0" borderId="0" xfId="396" applyNumberFormat="1" applyFont="1" applyFill="1" applyProtection="1">
      <protection locked="0"/>
    </xf>
    <xf numFmtId="0" fontId="106" fillId="0" borderId="0" xfId="396" applyNumberFormat="1" applyFont="1" applyFill="1" applyProtection="1">
      <protection locked="0"/>
    </xf>
    <xf numFmtId="0" fontId="8" fillId="0" borderId="0" xfId="396" applyNumberFormat="1" applyFont="1" applyFill="1" applyProtection="1">
      <protection locked="0"/>
    </xf>
    <xf numFmtId="0" fontId="4" fillId="0" borderId="0" xfId="396" applyNumberFormat="1" applyFont="1" applyFill="1" applyProtection="1">
      <protection locked="0"/>
    </xf>
    <xf numFmtId="0" fontId="2" fillId="0" borderId="0" xfId="396" applyNumberFormat="1" applyFont="1" applyFill="1" applyBorder="1" applyAlignment="1" applyProtection="1">
      <alignment horizontal="center" wrapText="1"/>
      <protection locked="0"/>
    </xf>
    <xf numFmtId="164" fontId="1" fillId="0" borderId="0" xfId="0" applyFont="1" applyFill="1" applyProtection="1">
      <protection locked="0"/>
    </xf>
    <xf numFmtId="164" fontId="4" fillId="0" borderId="0" xfId="0" applyFont="1" applyFill="1" applyProtection="1">
      <protection locked="0"/>
    </xf>
    <xf numFmtId="164" fontId="4" fillId="0" borderId="0" xfId="0" applyFont="1" applyFill="1" applyAlignment="1" applyProtection="1">
      <alignment horizontal="center" vertical="top"/>
      <protection locked="0"/>
    </xf>
    <xf numFmtId="164" fontId="4" fillId="0" borderId="0" xfId="0" applyFont="1" applyFill="1" applyAlignment="1" applyProtection="1">
      <alignment horizontal="right"/>
      <protection locked="0"/>
    </xf>
    <xf numFmtId="0" fontId="5" fillId="0" borderId="0" xfId="0" applyNumberFormat="1" applyFont="1" applyFill="1" applyAlignment="1" applyProtection="1">
      <alignment horizontal="center" vertical="top"/>
      <protection locked="0"/>
    </xf>
    <xf numFmtId="0" fontId="5" fillId="0" borderId="0" xfId="0" applyNumberFormat="1" applyFont="1" applyFill="1" applyProtection="1">
      <protection locked="0"/>
    </xf>
    <xf numFmtId="164" fontId="0" fillId="0" borderId="0" xfId="0" applyFont="1" applyFill="1" applyProtection="1">
      <protection locked="0"/>
    </xf>
    <xf numFmtId="0" fontId="5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Protection="1">
      <protection locked="0"/>
    </xf>
    <xf numFmtId="0" fontId="4" fillId="0" borderId="0" xfId="0" applyNumberFormat="1" applyFont="1" applyFill="1" applyAlignment="1" applyProtection="1">
      <alignment horizontal="right" vertical="top"/>
    </xf>
    <xf numFmtId="0" fontId="4" fillId="0" borderId="8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top"/>
    </xf>
    <xf numFmtId="0" fontId="5" fillId="0" borderId="8" xfId="0" applyNumberFormat="1" applyFont="1" applyFill="1" applyBorder="1" applyAlignment="1" applyProtection="1">
      <alignment horizontal="center" vertical="top"/>
      <protection locked="0"/>
    </xf>
    <xf numFmtId="0" fontId="5" fillId="0" borderId="8" xfId="0" applyNumberFormat="1" applyFont="1" applyFill="1" applyBorder="1" applyProtection="1">
      <protection locked="0"/>
    </xf>
    <xf numFmtId="0" fontId="5" fillId="0" borderId="8" xfId="0" applyNumberFormat="1" applyFont="1" applyFill="1" applyBorder="1" applyProtection="1"/>
    <xf numFmtId="169" fontId="5" fillId="0" borderId="8" xfId="0" applyNumberFormat="1" applyFont="1" applyFill="1" applyBorder="1" applyAlignment="1" applyProtection="1">
      <alignment horizontal="center" vertical="top"/>
      <protection locked="0"/>
    </xf>
    <xf numFmtId="3" fontId="5" fillId="0" borderId="8" xfId="0" applyNumberFormat="1" applyFont="1" applyFill="1" applyBorder="1" applyAlignment="1" applyProtection="1">
      <alignment horizontal="right" wrapText="1"/>
    </xf>
    <xf numFmtId="0" fontId="4" fillId="0" borderId="8" xfId="0" applyNumberFormat="1" applyFont="1" applyFill="1" applyBorder="1" applyProtection="1"/>
    <xf numFmtId="0" fontId="4" fillId="0" borderId="8" xfId="0" applyNumberFormat="1" applyFont="1" applyFill="1" applyBorder="1" applyAlignment="1" applyProtection="1">
      <alignment horizontal="center" vertical="top"/>
      <protection locked="0"/>
    </xf>
    <xf numFmtId="3" fontId="4" fillId="0" borderId="8" xfId="0" applyNumberFormat="1" applyFont="1" applyFill="1" applyBorder="1" applyAlignment="1" applyProtection="1">
      <alignment horizontal="right"/>
      <protection locked="0"/>
    </xf>
    <xf numFmtId="169" fontId="4" fillId="0" borderId="8" xfId="0" applyNumberFormat="1" applyFont="1" applyFill="1" applyBorder="1" applyAlignment="1" applyProtection="1">
      <alignment horizontal="center" vertical="top"/>
      <protection locked="0"/>
    </xf>
    <xf numFmtId="3" fontId="4" fillId="0" borderId="8" xfId="0" applyNumberFormat="1" applyFont="1" applyFill="1" applyBorder="1" applyAlignment="1" applyProtection="1">
      <alignment horizontal="right" wrapText="1"/>
      <protection locked="0"/>
    </xf>
    <xf numFmtId="0" fontId="4" fillId="0" borderId="8" xfId="0" applyNumberFormat="1" applyFont="1" applyFill="1" applyBorder="1" applyAlignment="1" applyProtection="1">
      <alignment horizontal="left" vertical="top"/>
    </xf>
    <xf numFmtId="3" fontId="4" fillId="0" borderId="8" xfId="0" applyNumberFormat="1" applyFont="1" applyFill="1" applyBorder="1" applyAlignment="1" applyProtection="1">
      <alignment horizontal="right" vertical="top" wrapText="1"/>
      <protection locked="0"/>
    </xf>
    <xf numFmtId="3" fontId="4" fillId="0" borderId="8" xfId="435" applyNumberFormat="1" applyFont="1" applyFill="1" applyBorder="1" applyAlignment="1" applyProtection="1">
      <alignment horizontal="right" wrapText="1"/>
      <protection locked="0"/>
    </xf>
    <xf numFmtId="3" fontId="5" fillId="0" borderId="8" xfId="0" applyNumberFormat="1" applyFont="1" applyFill="1" applyBorder="1" applyAlignment="1" applyProtection="1">
      <alignment horizontal="right"/>
    </xf>
    <xf numFmtId="3" fontId="5" fillId="0" borderId="8" xfId="0" applyNumberFormat="1" applyFont="1" applyFill="1" applyBorder="1" applyAlignment="1" applyProtection="1">
      <alignment horizontal="right" vertical="top"/>
    </xf>
    <xf numFmtId="3" fontId="4" fillId="0" borderId="8" xfId="0" applyNumberFormat="1" applyFont="1" applyFill="1" applyBorder="1" applyProtection="1">
      <protection locked="0"/>
    </xf>
    <xf numFmtId="3" fontId="4" fillId="0" borderId="8" xfId="0" applyNumberFormat="1" applyFont="1" applyFill="1" applyBorder="1" applyAlignment="1" applyProtection="1">
      <alignment horizontal="left" wrapText="1"/>
      <protection locked="0"/>
    </xf>
    <xf numFmtId="3" fontId="4" fillId="0" borderId="8" xfId="435" applyNumberFormat="1" applyFont="1" applyFill="1" applyBorder="1" applyAlignment="1" applyProtection="1">
      <alignment horizontal="left" wrapText="1"/>
      <protection locked="0"/>
    </xf>
    <xf numFmtId="0" fontId="5" fillId="0" borderId="8" xfId="0" applyNumberFormat="1" applyFont="1" applyFill="1" applyBorder="1" applyAlignment="1" applyProtection="1">
      <alignment wrapText="1"/>
    </xf>
    <xf numFmtId="3" fontId="5" fillId="0" borderId="8" xfId="0" applyNumberFormat="1" applyFont="1" applyFill="1" applyBorder="1" applyProtection="1"/>
    <xf numFmtId="3" fontId="5" fillId="0" borderId="8" xfId="0" applyNumberFormat="1" applyFont="1" applyFill="1" applyBorder="1" applyAlignment="1" applyProtection="1"/>
    <xf numFmtId="3" fontId="5" fillId="0" borderId="8" xfId="0" applyNumberFormat="1" applyFont="1" applyFill="1" applyBorder="1" applyAlignment="1" applyProtection="1">
      <alignment horizontal="left" vertical="top" wrapText="1"/>
      <protection locked="0"/>
    </xf>
    <xf numFmtId="3" fontId="5" fillId="0" borderId="8" xfId="0" applyNumberFormat="1" applyFont="1" applyFill="1" applyBorder="1" applyProtection="1">
      <protection locked="0"/>
    </xf>
    <xf numFmtId="0" fontId="4" fillId="0" borderId="8" xfId="0" applyNumberFormat="1" applyFont="1" applyFill="1" applyBorder="1" applyAlignment="1" applyProtection="1">
      <alignment vertical="top" wrapText="1"/>
    </xf>
    <xf numFmtId="3" fontId="5" fillId="0" borderId="8" xfId="0" applyNumberFormat="1" applyFont="1" applyFill="1" applyBorder="1" applyAlignment="1" applyProtection="1">
      <alignment horizontal="right" wrapText="1"/>
      <protection locked="0"/>
    </xf>
    <xf numFmtId="3" fontId="4" fillId="0" borderId="8" xfId="0" applyNumberFormat="1" applyFont="1" applyFill="1" applyBorder="1" applyAlignment="1" applyProtection="1">
      <protection locked="0"/>
    </xf>
    <xf numFmtId="3" fontId="4" fillId="0" borderId="8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wrapText="1"/>
      <protection locked="0"/>
    </xf>
    <xf numFmtId="0" fontId="2" fillId="0" borderId="0" xfId="0" applyNumberFormat="1" applyFont="1" applyFill="1" applyProtection="1">
      <protection locked="0"/>
    </xf>
    <xf numFmtId="164" fontId="0" fillId="0" borderId="0" xfId="0" applyFont="1" applyFill="1"/>
    <xf numFmtId="0" fontId="12" fillId="0" borderId="0" xfId="396" applyNumberFormat="1" applyFont="1" applyFill="1" applyProtection="1">
      <protection locked="0"/>
    </xf>
    <xf numFmtId="0" fontId="14" fillId="0" borderId="0" xfId="396" applyNumberFormat="1" applyFont="1" applyFill="1" applyAlignment="1" applyProtection="1">
      <protection locked="0"/>
    </xf>
    <xf numFmtId="0" fontId="14" fillId="0" borderId="0" xfId="396" applyNumberFormat="1" applyFont="1" applyFill="1" applyAlignment="1" applyProtection="1">
      <alignment wrapText="1"/>
      <protection locked="0"/>
    </xf>
    <xf numFmtId="168" fontId="15" fillId="0" borderId="0" xfId="457" applyFont="1" applyFill="1" applyProtection="1"/>
    <xf numFmtId="0" fontId="12" fillId="0" borderId="0" xfId="396" applyNumberFormat="1" applyFont="1" applyFill="1"/>
    <xf numFmtId="0" fontId="14" fillId="0" borderId="0" xfId="396" applyNumberFormat="1" applyFont="1" applyFill="1" applyAlignment="1" applyProtection="1">
      <alignment horizontal="right"/>
      <protection locked="0"/>
    </xf>
    <xf numFmtId="0" fontId="16" fillId="0" borderId="0" xfId="396" applyNumberFormat="1" applyFont="1" applyFill="1" applyAlignment="1" applyProtection="1">
      <alignment horizontal="right"/>
      <protection locked="0"/>
    </xf>
    <xf numFmtId="0" fontId="16" fillId="0" borderId="0" xfId="396" applyNumberFormat="1" applyFont="1" applyFill="1" applyAlignment="1" applyProtection="1">
      <protection locked="0"/>
    </xf>
    <xf numFmtId="0" fontId="14" fillId="0" borderId="0" xfId="396" applyNumberFormat="1" applyFont="1" applyFill="1" applyProtection="1">
      <protection locked="0"/>
    </xf>
    <xf numFmtId="0" fontId="16" fillId="0" borderId="0" xfId="396" applyNumberFormat="1" applyFont="1" applyFill="1" applyAlignment="1" applyProtection="1">
      <alignment wrapText="1"/>
      <protection locked="0"/>
    </xf>
    <xf numFmtId="14" fontId="16" fillId="0" borderId="0" xfId="396" applyNumberFormat="1" applyFont="1" applyFill="1" applyAlignment="1" applyProtection="1">
      <alignment horizontal="left" wrapText="1"/>
      <protection locked="0"/>
    </xf>
    <xf numFmtId="0" fontId="14" fillId="0" borderId="15" xfId="396" applyNumberFormat="1" applyFont="1" applyFill="1" applyBorder="1" applyAlignment="1" applyProtection="1">
      <protection locked="0"/>
    </xf>
    <xf numFmtId="0" fontId="14" fillId="0" borderId="15" xfId="396" applyNumberFormat="1" applyFont="1" applyFill="1" applyBorder="1" applyAlignment="1" applyProtection="1">
      <alignment wrapText="1"/>
      <protection locked="0"/>
    </xf>
    <xf numFmtId="0" fontId="14" fillId="0" borderId="15" xfId="396" applyNumberFormat="1" applyFont="1" applyFill="1" applyBorder="1" applyAlignment="1" applyProtection="1">
      <alignment horizontal="right"/>
      <protection locked="0"/>
    </xf>
    <xf numFmtId="0" fontId="12" fillId="0" borderId="0" xfId="396" applyNumberFormat="1" applyFont="1" applyFill="1" applyAlignment="1">
      <alignment horizontal="center" vertical="center"/>
    </xf>
    <xf numFmtId="0" fontId="14" fillId="0" borderId="8" xfId="396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396" applyNumberFormat="1" applyFont="1" applyFill="1" applyBorder="1" applyAlignment="1" applyProtection="1">
      <alignment wrapText="1"/>
    </xf>
    <xf numFmtId="49" fontId="16" fillId="0" borderId="8" xfId="396" applyNumberFormat="1" applyFont="1" applyFill="1" applyBorder="1" applyAlignment="1" applyProtection="1">
      <alignment horizontal="center" wrapText="1"/>
      <protection locked="0"/>
    </xf>
    <xf numFmtId="166" fontId="17" fillId="0" borderId="8" xfId="396" applyNumberFormat="1" applyFont="1" applyFill="1" applyBorder="1" applyAlignment="1" applyProtection="1">
      <alignment wrapText="1"/>
      <protection locked="0"/>
    </xf>
    <xf numFmtId="166" fontId="17" fillId="0" borderId="8" xfId="396" quotePrefix="1" applyNumberFormat="1" applyFont="1" applyFill="1" applyBorder="1" applyAlignment="1" applyProtection="1">
      <alignment wrapText="1"/>
      <protection locked="0"/>
    </xf>
    <xf numFmtId="0" fontId="18" fillId="0" borderId="0" xfId="396" applyNumberFormat="1" applyFont="1" applyFill="1"/>
    <xf numFmtId="0" fontId="14" fillId="0" borderId="8" xfId="396" applyNumberFormat="1" applyFont="1" applyFill="1" applyBorder="1" applyAlignment="1" applyProtection="1">
      <alignment wrapText="1"/>
    </xf>
    <xf numFmtId="49" fontId="14" fillId="0" borderId="8" xfId="396" applyNumberFormat="1" applyFont="1" applyFill="1" applyBorder="1" applyAlignment="1" applyProtection="1">
      <alignment horizontal="center" wrapText="1"/>
      <protection locked="0"/>
    </xf>
    <xf numFmtId="166" fontId="14" fillId="0" borderId="8" xfId="396" applyNumberFormat="1" applyFont="1" applyFill="1" applyBorder="1" applyAlignment="1" applyProtection="1">
      <alignment wrapText="1"/>
      <protection locked="0"/>
    </xf>
    <xf numFmtId="166" fontId="14" fillId="0" borderId="8" xfId="396" quotePrefix="1" applyNumberFormat="1" applyFont="1" applyFill="1" applyBorder="1" applyAlignment="1" applyProtection="1">
      <alignment wrapText="1"/>
      <protection locked="0"/>
    </xf>
    <xf numFmtId="166" fontId="12" fillId="0" borderId="8" xfId="0" applyNumberFormat="1" applyFont="1" applyFill="1" applyBorder="1" applyAlignment="1" applyProtection="1">
      <alignment wrapText="1"/>
      <protection locked="0"/>
    </xf>
    <xf numFmtId="166" fontId="17" fillId="0" borderId="8" xfId="396" quotePrefix="1" applyNumberFormat="1" applyFont="1" applyFill="1" applyBorder="1" applyProtection="1">
      <protection locked="0"/>
    </xf>
    <xf numFmtId="166" fontId="17" fillId="0" borderId="8" xfId="396" applyNumberFormat="1" applyFont="1" applyFill="1" applyBorder="1" applyProtection="1">
      <protection locked="0"/>
    </xf>
    <xf numFmtId="166" fontId="12" fillId="0" borderId="8" xfId="0" applyNumberFormat="1" applyFont="1" applyFill="1" applyBorder="1" applyProtection="1">
      <protection locked="0"/>
    </xf>
    <xf numFmtId="166" fontId="12" fillId="0" borderId="8" xfId="0" quotePrefix="1" applyNumberFormat="1" applyFont="1" applyFill="1" applyBorder="1" applyProtection="1">
      <protection locked="0"/>
    </xf>
    <xf numFmtId="0" fontId="14" fillId="0" borderId="8" xfId="396" applyNumberFormat="1" applyFont="1" applyFill="1" applyBorder="1" applyAlignment="1" applyProtection="1">
      <alignment vertical="top" wrapText="1"/>
    </xf>
    <xf numFmtId="49" fontId="14" fillId="0" borderId="8" xfId="396" applyNumberFormat="1" applyFont="1" applyFill="1" applyBorder="1" applyAlignment="1" applyProtection="1">
      <alignment horizontal="center" vertical="top" wrapText="1"/>
      <protection locked="0"/>
    </xf>
    <xf numFmtId="166" fontId="12" fillId="0" borderId="8" xfId="0" applyNumberFormat="1" applyFont="1" applyFill="1" applyBorder="1" applyAlignment="1" applyProtection="1">
      <alignment vertical="top" wrapText="1"/>
      <protection locked="0"/>
    </xf>
    <xf numFmtId="166" fontId="14" fillId="0" borderId="8" xfId="396" applyNumberFormat="1" applyFont="1" applyFill="1" applyBorder="1" applyAlignment="1" applyProtection="1">
      <alignment horizontal="center" vertical="center" wrapText="1"/>
      <protection locked="0"/>
    </xf>
    <xf numFmtId="166" fontId="14" fillId="0" borderId="8" xfId="396" applyNumberFormat="1" applyFont="1" applyFill="1" applyBorder="1" applyAlignment="1" applyProtection="1">
      <alignment vertical="top" wrapText="1"/>
      <protection locked="0"/>
    </xf>
    <xf numFmtId="166" fontId="14" fillId="0" borderId="8" xfId="396" quotePrefix="1" applyNumberFormat="1" applyFont="1" applyFill="1" applyBorder="1" applyAlignment="1" applyProtection="1">
      <alignment vertical="top" wrapText="1"/>
      <protection locked="0"/>
    </xf>
    <xf numFmtId="166" fontId="17" fillId="0" borderId="8" xfId="396" quotePrefix="1" applyNumberFormat="1" applyFont="1" applyFill="1" applyBorder="1" applyAlignment="1" applyProtection="1">
      <alignment vertical="top" wrapText="1"/>
      <protection locked="0"/>
    </xf>
    <xf numFmtId="166" fontId="12" fillId="0" borderId="8" xfId="0" quotePrefix="1" applyNumberFormat="1" applyFont="1" applyFill="1" applyBorder="1" applyAlignment="1" applyProtection="1">
      <alignment vertical="top"/>
      <protection locked="0"/>
    </xf>
    <xf numFmtId="0" fontId="12" fillId="0" borderId="0" xfId="396" applyNumberFormat="1" applyFont="1" applyFill="1" applyAlignment="1">
      <alignment vertical="top"/>
    </xf>
    <xf numFmtId="166" fontId="14" fillId="0" borderId="8" xfId="396" quotePrefix="1" applyNumberFormat="1" applyFont="1" applyFill="1" applyBorder="1" applyAlignment="1" applyProtection="1">
      <alignment horizontal="left" wrapText="1"/>
      <protection locked="0"/>
    </xf>
    <xf numFmtId="166" fontId="14" fillId="0" borderId="8" xfId="396" applyNumberFormat="1" applyFont="1" applyFill="1" applyBorder="1" applyAlignment="1" applyProtection="1">
      <alignment horizontal="left" wrapText="1"/>
      <protection locked="0"/>
    </xf>
    <xf numFmtId="166" fontId="17" fillId="0" borderId="8" xfId="396" quotePrefix="1" applyNumberFormat="1" applyFont="1" applyFill="1" applyBorder="1" applyAlignment="1" applyProtection="1">
      <alignment horizontal="left" wrapText="1"/>
      <protection locked="0"/>
    </xf>
    <xf numFmtId="168" fontId="15" fillId="0" borderId="0" xfId="457" applyFont="1" applyFill="1" applyAlignment="1" applyProtection="1">
      <alignment wrapText="1"/>
    </xf>
    <xf numFmtId="168" fontId="15" fillId="0" borderId="0" xfId="457" applyFont="1" applyFill="1"/>
    <xf numFmtId="168" fontId="15" fillId="0" borderId="0" xfId="0" applyNumberFormat="1" applyFont="1" applyFill="1" applyProtection="1"/>
    <xf numFmtId="0" fontId="12" fillId="0" borderId="0" xfId="0" applyNumberFormat="1" applyFont="1" applyFill="1" applyProtection="1">
      <protection locked="0"/>
    </xf>
    <xf numFmtId="0" fontId="12" fillId="0" borderId="0" xfId="0" applyNumberFormat="1" applyFont="1" applyFill="1" applyAlignment="1" applyProtection="1">
      <alignment wrapText="1"/>
      <protection locked="0"/>
    </xf>
    <xf numFmtId="0" fontId="12" fillId="0" borderId="0" xfId="0" applyNumberFormat="1" applyFont="1" applyFill="1"/>
    <xf numFmtId="0" fontId="14" fillId="0" borderId="0" xfId="396" applyNumberFormat="1" applyFont="1" applyFill="1" applyBorder="1" applyAlignment="1" applyProtection="1">
      <alignment horizontal="left" wrapText="1"/>
      <protection locked="0"/>
    </xf>
    <xf numFmtId="0" fontId="14" fillId="0" borderId="0" xfId="396" applyNumberFormat="1" applyFont="1" applyFill="1" applyBorder="1" applyAlignment="1" applyProtection="1">
      <alignment wrapText="1"/>
      <protection locked="0"/>
    </xf>
    <xf numFmtId="0" fontId="12" fillId="0" borderId="0" xfId="396" applyNumberFormat="1" applyFont="1" applyFill="1" applyAlignment="1" applyProtection="1">
      <alignment wrapText="1"/>
      <protection locked="0"/>
    </xf>
    <xf numFmtId="164" fontId="2" fillId="0" borderId="0" xfId="396" applyFont="1" applyFill="1" applyAlignment="1">
      <alignment wrapText="1"/>
    </xf>
    <xf numFmtId="49" fontId="2" fillId="0" borderId="0" xfId="396" applyNumberFormat="1" applyFont="1" applyFill="1" applyAlignment="1" applyProtection="1">
      <alignment wrapText="1"/>
      <protection locked="0"/>
    </xf>
    <xf numFmtId="164" fontId="0" fillId="0" borderId="0" xfId="0" applyFill="1" applyAlignment="1">
      <alignment horizontal="right" wrapText="1"/>
    </xf>
    <xf numFmtId="164" fontId="1" fillId="0" borderId="0" xfId="0" applyFont="1" applyFill="1" applyAlignment="1">
      <alignment horizontal="right" wrapText="1"/>
    </xf>
    <xf numFmtId="164" fontId="1" fillId="0" borderId="8" xfId="0" applyFont="1" applyFill="1" applyBorder="1" applyAlignment="1" applyProtection="1">
      <alignment horizontal="left" indent="2"/>
    </xf>
    <xf numFmtId="0" fontId="1" fillId="0" borderId="8" xfId="0" applyNumberFormat="1" applyFont="1" applyFill="1" applyBorder="1" applyAlignment="1" applyProtection="1">
      <alignment horizontal="left" wrapText="1" indent="1"/>
      <protection hidden="1"/>
    </xf>
    <xf numFmtId="164" fontId="1" fillId="0" borderId="8" xfId="0" applyFont="1" applyFill="1" applyBorder="1" applyAlignment="1" applyProtection="1">
      <alignment horizontal="left"/>
    </xf>
    <xf numFmtId="0" fontId="2" fillId="0" borderId="8" xfId="400" applyFont="1" applyFill="1" applyBorder="1" applyAlignment="1">
      <alignment wrapText="1"/>
    </xf>
    <xf numFmtId="164" fontId="1" fillId="0" borderId="0" xfId="0" applyFont="1" applyFill="1" applyAlignment="1">
      <alignment horizontal="right"/>
    </xf>
    <xf numFmtId="0" fontId="2" fillId="0" borderId="25" xfId="400" applyFont="1" applyBorder="1" applyAlignment="1">
      <alignment wrapText="1"/>
    </xf>
    <xf numFmtId="0" fontId="6" fillId="0" borderId="25" xfId="400" applyFont="1" applyBorder="1" applyAlignment="1">
      <alignment wrapText="1"/>
    </xf>
    <xf numFmtId="0" fontId="4" fillId="0" borderId="8" xfId="383" applyNumberFormat="1" applyFont="1" applyFill="1" applyBorder="1"/>
    <xf numFmtId="0" fontId="4" fillId="0" borderId="8" xfId="383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 applyProtection="1">
      <alignment horizontal="left" vertical="top"/>
    </xf>
    <xf numFmtId="164" fontId="4" fillId="0" borderId="0" xfId="0" applyFont="1" applyFill="1" applyAlignment="1" applyProtection="1">
      <alignment wrapText="1"/>
      <protection locked="0"/>
    </xf>
    <xf numFmtId="164" fontId="4" fillId="0" borderId="0" xfId="0" applyFont="1" applyFill="1" applyAlignment="1" applyProtection="1">
      <alignment horizontal="center" vertical="top" wrapText="1"/>
      <protection locked="0"/>
    </xf>
    <xf numFmtId="4" fontId="16" fillId="0" borderId="25" xfId="400" applyNumberFormat="1" applyFont="1" applyBorder="1" applyAlignment="1">
      <alignment vertical="top" wrapText="1"/>
    </xf>
    <xf numFmtId="0" fontId="2" fillId="0" borderId="8" xfId="396" applyNumberFormat="1" applyFont="1" applyFill="1" applyBorder="1" applyAlignment="1" applyProtection="1">
      <alignment horizontal="center" vertical="center" wrapText="1"/>
    </xf>
    <xf numFmtId="164" fontId="0" fillId="0" borderId="0" xfId="0" applyFill="1" applyProtection="1">
      <protection locked="0"/>
    </xf>
    <xf numFmtId="0" fontId="6" fillId="0" borderId="0" xfId="400" applyFont="1" applyFill="1" applyBorder="1" applyAlignment="1">
      <alignment horizontal="center"/>
    </xf>
    <xf numFmtId="0" fontId="2" fillId="0" borderId="5" xfId="396" applyNumberFormat="1" applyFont="1" applyFill="1" applyBorder="1" applyAlignment="1" applyProtection="1">
      <alignment horizontal="center" vertical="center" wrapText="1"/>
    </xf>
    <xf numFmtId="0" fontId="2" fillId="0" borderId="23" xfId="396" applyNumberFormat="1" applyFont="1" applyFill="1" applyBorder="1" applyAlignment="1" applyProtection="1">
      <alignment horizontal="center" vertical="center" wrapText="1"/>
    </xf>
    <xf numFmtId="0" fontId="14" fillId="0" borderId="5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23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24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396" applyNumberFormat="1" applyFont="1" applyFill="1" applyBorder="1" applyAlignment="1" applyProtection="1">
      <alignment horizontal="center" vertical="center" wrapText="1"/>
      <protection locked="0"/>
    </xf>
  </cellXfs>
  <cellStyles count="491">
    <cellStyle name="_x0005__x001c_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???????_Income Statement" xfId="3" xr:uid="{00000000-0005-0000-0000-000002000000}"/>
    <cellStyle name="_`KAP NAC_05_F-2_Trial balance 31 12 05_16.09.06" xfId="4" xr:uid="{00000000-0005-0000-0000-000003000000}"/>
    <cellStyle name="_37" xfId="5" xr:uid="{00000000-0005-0000-0000-000004000000}"/>
    <cellStyle name="_Book1" xfId="6" xr:uid="{00000000-0005-0000-0000-000005000000}"/>
    <cellStyle name="_Book3" xfId="7" xr:uid="{00000000-0005-0000-0000-000006000000}"/>
    <cellStyle name="_Disclosures_EE_Min rights" xfId="8" xr:uid="{00000000-0005-0000-0000-000007000000}"/>
    <cellStyle name="_Dsclosures_IK" xfId="9" xr:uid="{00000000-0005-0000-0000-000008000000}"/>
    <cellStyle name="_Inv WAC(COGS)_USD" xfId="10" xr:uid="{00000000-0005-0000-0000-000009000000}"/>
    <cellStyle name="_KAP NAK_06_reporting table_rus_28.09" xfId="11" xr:uid="{00000000-0005-0000-0000-00000A000000}"/>
    <cellStyle name="_NAC KAP_06_Inventory_IK (Kurmanova, Indira_Almaty_KPMG-STAFF_CIS's Copy)" xfId="12" xr:uid="{00000000-0005-0000-0000-00000B000000}"/>
    <cellStyle name="_NAC_06_reporting tables" xfId="13" xr:uid="{00000000-0005-0000-0000-00000C000000}"/>
    <cellStyle name="_PRICE_1C" xfId="14" xr:uid="{00000000-0005-0000-0000-00000D000000}"/>
    <cellStyle name="_Salary" xfId="15" xr:uid="{00000000-0005-0000-0000-00000E000000}"/>
    <cellStyle name="_Segment reporting_disclosure" xfId="16" xr:uid="{00000000-0005-0000-0000-00000F000000}"/>
    <cellStyle name="_Книга1" xfId="17" xr:uid="{00000000-0005-0000-0000-000010000000}"/>
    <cellStyle name="_мебель, оборудование инвентарь1207" xfId="18" xr:uid="{00000000-0005-0000-0000-000011000000}"/>
    <cellStyle name="_ОТЧЕТ для ДКФ    06 04 05  (6)" xfId="19" xr:uid="{00000000-0005-0000-0000-000012000000}"/>
    <cellStyle name="_Перевод в функц. вал. доллар 2 этап за 2006 год" xfId="20" xr:uid="{00000000-0005-0000-0000-000013000000}"/>
    <cellStyle name="_План развития ПТС на 2005-2010 (связи станционной части)" xfId="21" xr:uid="{00000000-0005-0000-0000-000014000000}"/>
    <cellStyle name="_произв.цели - приложение к СНР_айгерим_09.11" xfId="22" xr:uid="{00000000-0005-0000-0000-000015000000}"/>
    <cellStyle name="_Утв СД Бюджет расшиф 29 12 05" xfId="23" xr:uid="{00000000-0005-0000-0000-000016000000}"/>
    <cellStyle name="”ќђќ‘ћ‚›‰" xfId="24" xr:uid="{00000000-0005-0000-0000-000017000000}"/>
    <cellStyle name="”ќђќ‘ћ‚›‰ 2" xfId="25" xr:uid="{00000000-0005-0000-0000-000018000000}"/>
    <cellStyle name="”љ‘ђћ‚ђќќ›‰" xfId="26" xr:uid="{00000000-0005-0000-0000-000019000000}"/>
    <cellStyle name="”љ‘ђћ‚ђќќ›‰ 2" xfId="27" xr:uid="{00000000-0005-0000-0000-00001A000000}"/>
    <cellStyle name="„…ќ…†ќ›‰" xfId="28" xr:uid="{00000000-0005-0000-0000-00001B000000}"/>
    <cellStyle name="„…ќ…†ќ›‰ 2" xfId="29" xr:uid="{00000000-0005-0000-0000-00001C000000}"/>
    <cellStyle name="‡ђѓћ‹ћ‚ћљ1" xfId="30" xr:uid="{00000000-0005-0000-0000-00001D000000}"/>
    <cellStyle name="‡ђѓћ‹ћ‚ћљ1 2" xfId="31" xr:uid="{00000000-0005-0000-0000-00001E000000}"/>
    <cellStyle name="‡ђѓћ‹ћ‚ћљ2" xfId="32" xr:uid="{00000000-0005-0000-0000-00001F000000}"/>
    <cellStyle name="‡ђѓћ‹ћ‚ћљ2 2" xfId="33" xr:uid="{00000000-0005-0000-0000-000020000000}"/>
    <cellStyle name="•WЏЂ_ЉO‰?—a‹?" xfId="34" xr:uid="{00000000-0005-0000-0000-000021000000}"/>
    <cellStyle name="’ћѓћ‚›‰" xfId="35" xr:uid="{00000000-0005-0000-0000-000022000000}"/>
    <cellStyle name="’ћѓћ‚›‰ 2" xfId="36" xr:uid="{00000000-0005-0000-0000-000023000000}"/>
    <cellStyle name="W_OÝaà" xfId="37" xr:uid="{00000000-0005-0000-0000-000024000000}"/>
    <cellStyle name="1.0 TITLE" xfId="38" xr:uid="{00000000-0005-0000-0000-000025000000}"/>
    <cellStyle name="1.1 TITLE" xfId="39" xr:uid="{00000000-0005-0000-0000-000026000000}"/>
    <cellStyle name="1Normal" xfId="40" xr:uid="{00000000-0005-0000-0000-000027000000}"/>
    <cellStyle name="20% - Accent1" xfId="41" xr:uid="{00000000-0005-0000-0000-000028000000}"/>
    <cellStyle name="20% - Accent1 2" xfId="42" xr:uid="{00000000-0005-0000-0000-000029000000}"/>
    <cellStyle name="20% - Accent2" xfId="43" xr:uid="{00000000-0005-0000-0000-00002A000000}"/>
    <cellStyle name="20% - Accent2 2" xfId="44" xr:uid="{00000000-0005-0000-0000-00002B000000}"/>
    <cellStyle name="20% - Accent3" xfId="45" xr:uid="{00000000-0005-0000-0000-00002C000000}"/>
    <cellStyle name="20% - Accent3 2" xfId="46" xr:uid="{00000000-0005-0000-0000-00002D000000}"/>
    <cellStyle name="20% - Accent4" xfId="47" xr:uid="{00000000-0005-0000-0000-00002E000000}"/>
    <cellStyle name="20% - Accent4 2" xfId="48" xr:uid="{00000000-0005-0000-0000-00002F000000}"/>
    <cellStyle name="20% - Accent5" xfId="49" xr:uid="{00000000-0005-0000-0000-000030000000}"/>
    <cellStyle name="20% - Accent5 2" xfId="50" xr:uid="{00000000-0005-0000-0000-000031000000}"/>
    <cellStyle name="20% - Accent6" xfId="51" xr:uid="{00000000-0005-0000-0000-000032000000}"/>
    <cellStyle name="20% - Accent6 2" xfId="52" xr:uid="{00000000-0005-0000-0000-000033000000}"/>
    <cellStyle name="40% - Accent1" xfId="53" xr:uid="{00000000-0005-0000-0000-000034000000}"/>
    <cellStyle name="40% - Accent1 2" xfId="54" xr:uid="{00000000-0005-0000-0000-000035000000}"/>
    <cellStyle name="40% - Accent2" xfId="55" xr:uid="{00000000-0005-0000-0000-000036000000}"/>
    <cellStyle name="40% - Accent2 2" xfId="56" xr:uid="{00000000-0005-0000-0000-000037000000}"/>
    <cellStyle name="40% - Accent3" xfId="57" xr:uid="{00000000-0005-0000-0000-000038000000}"/>
    <cellStyle name="40% - Accent3 2" xfId="58" xr:uid="{00000000-0005-0000-0000-000039000000}"/>
    <cellStyle name="40% - Accent4" xfId="59" xr:uid="{00000000-0005-0000-0000-00003A000000}"/>
    <cellStyle name="40% - Accent4 2" xfId="60" xr:uid="{00000000-0005-0000-0000-00003B000000}"/>
    <cellStyle name="40% - Accent5" xfId="61" xr:uid="{00000000-0005-0000-0000-00003C000000}"/>
    <cellStyle name="40% - Accent5 2" xfId="62" xr:uid="{00000000-0005-0000-0000-00003D000000}"/>
    <cellStyle name="40% - Accent6" xfId="63" xr:uid="{00000000-0005-0000-0000-00003E000000}"/>
    <cellStyle name="40% - Accent6 2" xfId="64" xr:uid="{00000000-0005-0000-0000-00003F000000}"/>
    <cellStyle name="60% - Accent1" xfId="65" xr:uid="{00000000-0005-0000-0000-000040000000}"/>
    <cellStyle name="60% - Accent1 2" xfId="66" xr:uid="{00000000-0005-0000-0000-000041000000}"/>
    <cellStyle name="60% - Accent2" xfId="67" xr:uid="{00000000-0005-0000-0000-000042000000}"/>
    <cellStyle name="60% - Accent2 2" xfId="68" xr:uid="{00000000-0005-0000-0000-000043000000}"/>
    <cellStyle name="60% - Accent3" xfId="69" xr:uid="{00000000-0005-0000-0000-000044000000}"/>
    <cellStyle name="60% - Accent3 2" xfId="70" xr:uid="{00000000-0005-0000-0000-000045000000}"/>
    <cellStyle name="60% - Accent4" xfId="71" xr:uid="{00000000-0005-0000-0000-000046000000}"/>
    <cellStyle name="60% - Accent4 2" xfId="72" xr:uid="{00000000-0005-0000-0000-000047000000}"/>
    <cellStyle name="60% - Accent5" xfId="73" xr:uid="{00000000-0005-0000-0000-000048000000}"/>
    <cellStyle name="60% - Accent5 2" xfId="74" xr:uid="{00000000-0005-0000-0000-000049000000}"/>
    <cellStyle name="60% - Accent6" xfId="75" xr:uid="{00000000-0005-0000-0000-00004A000000}"/>
    <cellStyle name="60% - Accent6 2" xfId="76" xr:uid="{00000000-0005-0000-0000-00004B000000}"/>
    <cellStyle name="Accent1" xfId="77" xr:uid="{00000000-0005-0000-0000-00004C000000}"/>
    <cellStyle name="Accent1 2" xfId="78" xr:uid="{00000000-0005-0000-0000-00004D000000}"/>
    <cellStyle name="Accent2" xfId="79" xr:uid="{00000000-0005-0000-0000-00004E000000}"/>
    <cellStyle name="Accent2 2" xfId="80" xr:uid="{00000000-0005-0000-0000-00004F000000}"/>
    <cellStyle name="Accent3" xfId="81" xr:uid="{00000000-0005-0000-0000-000050000000}"/>
    <cellStyle name="Accent3 2" xfId="82" xr:uid="{00000000-0005-0000-0000-000051000000}"/>
    <cellStyle name="Accent4" xfId="83" xr:uid="{00000000-0005-0000-0000-000052000000}"/>
    <cellStyle name="Accent4 2" xfId="84" xr:uid="{00000000-0005-0000-0000-000053000000}"/>
    <cellStyle name="Accent5" xfId="85" xr:uid="{00000000-0005-0000-0000-000054000000}"/>
    <cellStyle name="Accent5 2" xfId="86" xr:uid="{00000000-0005-0000-0000-000055000000}"/>
    <cellStyle name="Accent6" xfId="87" xr:uid="{00000000-0005-0000-0000-000056000000}"/>
    <cellStyle name="Accent6 2" xfId="88" xr:uid="{00000000-0005-0000-0000-000057000000}"/>
    <cellStyle name="Bad" xfId="89" xr:uid="{00000000-0005-0000-0000-000058000000}"/>
    <cellStyle name="Bad 2" xfId="90" xr:uid="{00000000-0005-0000-0000-000059000000}"/>
    <cellStyle name="Body" xfId="91" xr:uid="{00000000-0005-0000-0000-00005A000000}"/>
    <cellStyle name="Calc Currency (0)" xfId="92" xr:uid="{00000000-0005-0000-0000-00005B000000}"/>
    <cellStyle name="Calc Currency (0) 2" xfId="93" xr:uid="{00000000-0005-0000-0000-00005C000000}"/>
    <cellStyle name="Calc Currency (2)" xfId="94" xr:uid="{00000000-0005-0000-0000-00005D000000}"/>
    <cellStyle name="Calc Currency (2) 2" xfId="95" xr:uid="{00000000-0005-0000-0000-00005E000000}"/>
    <cellStyle name="Calc Percent (0)" xfId="96" xr:uid="{00000000-0005-0000-0000-00005F000000}"/>
    <cellStyle name="Calc Percent (0) 2" xfId="97" xr:uid="{00000000-0005-0000-0000-000060000000}"/>
    <cellStyle name="Calc Percent (1)" xfId="98" xr:uid="{00000000-0005-0000-0000-000061000000}"/>
    <cellStyle name="Calc Percent (1) 2" xfId="99" xr:uid="{00000000-0005-0000-0000-000062000000}"/>
    <cellStyle name="Calc Percent (1) 3" xfId="100" xr:uid="{00000000-0005-0000-0000-000063000000}"/>
    <cellStyle name="Calc Percent (2)" xfId="101" xr:uid="{00000000-0005-0000-0000-000064000000}"/>
    <cellStyle name="Calc Percent (2) 2" xfId="102" xr:uid="{00000000-0005-0000-0000-000065000000}"/>
    <cellStyle name="Calc Percent (2) 3" xfId="103" xr:uid="{00000000-0005-0000-0000-000066000000}"/>
    <cellStyle name="Calc Units (0)" xfId="104" xr:uid="{00000000-0005-0000-0000-000067000000}"/>
    <cellStyle name="Calc Units (0) 2" xfId="105" xr:uid="{00000000-0005-0000-0000-000068000000}"/>
    <cellStyle name="Calc Units (1)" xfId="106" xr:uid="{00000000-0005-0000-0000-000069000000}"/>
    <cellStyle name="Calc Units (1) 2" xfId="107" xr:uid="{00000000-0005-0000-0000-00006A000000}"/>
    <cellStyle name="Calc Units (1) 3" xfId="108" xr:uid="{00000000-0005-0000-0000-00006B000000}"/>
    <cellStyle name="Calc Units (2)" xfId="109" xr:uid="{00000000-0005-0000-0000-00006C000000}"/>
    <cellStyle name="Calc Units (2) 2" xfId="110" xr:uid="{00000000-0005-0000-0000-00006D000000}"/>
    <cellStyle name="Calculation" xfId="111" xr:uid="{00000000-0005-0000-0000-00006E000000}"/>
    <cellStyle name="Calculation 2" xfId="112" xr:uid="{00000000-0005-0000-0000-00006F000000}"/>
    <cellStyle name="Centered Heading" xfId="113" xr:uid="{00000000-0005-0000-0000-000070000000}"/>
    <cellStyle name="Check" xfId="114" xr:uid="{00000000-0005-0000-0000-000071000000}"/>
    <cellStyle name="Check 2" xfId="115" xr:uid="{00000000-0005-0000-0000-000072000000}"/>
    <cellStyle name="Check 2 2" xfId="116" xr:uid="{00000000-0005-0000-0000-000073000000}"/>
    <cellStyle name="Check 2 3" xfId="117" xr:uid="{00000000-0005-0000-0000-000074000000}"/>
    <cellStyle name="Check 2 4" xfId="118" xr:uid="{00000000-0005-0000-0000-000075000000}"/>
    <cellStyle name="Check 3" xfId="119" xr:uid="{00000000-0005-0000-0000-000076000000}"/>
    <cellStyle name="Check 4" xfId="120" xr:uid="{00000000-0005-0000-0000-000077000000}"/>
    <cellStyle name="Check 5" xfId="121" xr:uid="{00000000-0005-0000-0000-000078000000}"/>
    <cellStyle name="Check 6" xfId="122" xr:uid="{00000000-0005-0000-0000-000079000000}"/>
    <cellStyle name="Check 7" xfId="123" xr:uid="{00000000-0005-0000-0000-00007A000000}"/>
    <cellStyle name="Check 8" xfId="124" xr:uid="{00000000-0005-0000-0000-00007B000000}"/>
    <cellStyle name="Check 9" xfId="125" xr:uid="{00000000-0005-0000-0000-00007C000000}"/>
    <cellStyle name="Check Cell" xfId="126" xr:uid="{00000000-0005-0000-0000-00007D000000}"/>
    <cellStyle name="Check Cell 2" xfId="127" xr:uid="{00000000-0005-0000-0000-00007E000000}"/>
    <cellStyle name="Column_Title" xfId="128" xr:uid="{00000000-0005-0000-0000-00007F000000}"/>
    <cellStyle name="Comma %" xfId="129" xr:uid="{00000000-0005-0000-0000-000080000000}"/>
    <cellStyle name="Comma % 2" xfId="130" xr:uid="{00000000-0005-0000-0000-000081000000}"/>
    <cellStyle name="Comma [0] 2" xfId="131" xr:uid="{00000000-0005-0000-0000-000082000000}"/>
    <cellStyle name="Comma [0] 3" xfId="132" xr:uid="{00000000-0005-0000-0000-000083000000}"/>
    <cellStyle name="Comma [00]" xfId="133" xr:uid="{00000000-0005-0000-0000-000084000000}"/>
    <cellStyle name="Comma [00] 2" xfId="134" xr:uid="{00000000-0005-0000-0000-000085000000}"/>
    <cellStyle name="Comma 0.0" xfId="135" xr:uid="{00000000-0005-0000-0000-000086000000}"/>
    <cellStyle name="Comma 0.0%" xfId="136" xr:uid="{00000000-0005-0000-0000-000087000000}"/>
    <cellStyle name="Comma 0.00" xfId="137" xr:uid="{00000000-0005-0000-0000-000088000000}"/>
    <cellStyle name="Comma 0.00%" xfId="138" xr:uid="{00000000-0005-0000-0000-000089000000}"/>
    <cellStyle name="Comma 0.000" xfId="139" xr:uid="{00000000-0005-0000-0000-00008A000000}"/>
    <cellStyle name="Comma 0.000%" xfId="140" xr:uid="{00000000-0005-0000-0000-00008B000000}"/>
    <cellStyle name="Comma 10" xfId="141" xr:uid="{00000000-0005-0000-0000-00008C000000}"/>
    <cellStyle name="Comma 11" xfId="142" xr:uid="{00000000-0005-0000-0000-00008D000000}"/>
    <cellStyle name="Comma 2" xfId="143" xr:uid="{00000000-0005-0000-0000-00008E000000}"/>
    <cellStyle name="Comma 2 2" xfId="144" xr:uid="{00000000-0005-0000-0000-00008F000000}"/>
    <cellStyle name="Comma 3" xfId="145" xr:uid="{00000000-0005-0000-0000-000090000000}"/>
    <cellStyle name="Comma 4" xfId="146" xr:uid="{00000000-0005-0000-0000-000091000000}"/>
    <cellStyle name="Comma 5" xfId="147" xr:uid="{00000000-0005-0000-0000-000092000000}"/>
    <cellStyle name="Comma 6" xfId="148" xr:uid="{00000000-0005-0000-0000-000093000000}"/>
    <cellStyle name="Comma 7" xfId="149" xr:uid="{00000000-0005-0000-0000-000094000000}"/>
    <cellStyle name="Comma 8" xfId="150" xr:uid="{00000000-0005-0000-0000-000095000000}"/>
    <cellStyle name="Comma 9" xfId="151" xr:uid="{00000000-0005-0000-0000-000096000000}"/>
    <cellStyle name="Comma_KAP NAC_05_deferred taxes_template 2" xfId="152" xr:uid="{00000000-0005-0000-0000-000097000000}"/>
    <cellStyle name="Comma0" xfId="153" xr:uid="{00000000-0005-0000-0000-000098000000}"/>
    <cellStyle name="Company Name" xfId="154" xr:uid="{00000000-0005-0000-0000-000099000000}"/>
    <cellStyle name="Copied" xfId="155" xr:uid="{00000000-0005-0000-0000-00009A000000}"/>
    <cellStyle name="Copied 2" xfId="156" xr:uid="{00000000-0005-0000-0000-00009B000000}"/>
    <cellStyle name="CR Comma" xfId="157" xr:uid="{00000000-0005-0000-0000-00009C000000}"/>
    <cellStyle name="CR Currency" xfId="158" xr:uid="{00000000-0005-0000-0000-00009D000000}"/>
    <cellStyle name="Credit" xfId="159" xr:uid="{00000000-0005-0000-0000-00009E000000}"/>
    <cellStyle name="Credit subtotal" xfId="160" xr:uid="{00000000-0005-0000-0000-00009F000000}"/>
    <cellStyle name="Credit Total" xfId="161" xr:uid="{00000000-0005-0000-0000-0000A0000000}"/>
    <cellStyle name="Currency %" xfId="162" xr:uid="{00000000-0005-0000-0000-0000A1000000}"/>
    <cellStyle name="Currency % 2" xfId="163" xr:uid="{00000000-0005-0000-0000-0000A2000000}"/>
    <cellStyle name="Currency [00]" xfId="164" xr:uid="{00000000-0005-0000-0000-0000A3000000}"/>
    <cellStyle name="Currency [00] 2" xfId="165" xr:uid="{00000000-0005-0000-0000-0000A4000000}"/>
    <cellStyle name="Currency 0.0" xfId="166" xr:uid="{00000000-0005-0000-0000-0000A5000000}"/>
    <cellStyle name="Currency 0.0%" xfId="167" xr:uid="{00000000-0005-0000-0000-0000A6000000}"/>
    <cellStyle name="Currency 0.00" xfId="168" xr:uid="{00000000-0005-0000-0000-0000A7000000}"/>
    <cellStyle name="Currency 0.00%" xfId="169" xr:uid="{00000000-0005-0000-0000-0000A8000000}"/>
    <cellStyle name="Currency 0.000" xfId="170" xr:uid="{00000000-0005-0000-0000-0000A9000000}"/>
    <cellStyle name="Currency 0.000%" xfId="171" xr:uid="{00000000-0005-0000-0000-0000AA000000}"/>
    <cellStyle name="Currency 2" xfId="172" xr:uid="{00000000-0005-0000-0000-0000AB000000}"/>
    <cellStyle name="Currency 3" xfId="173" xr:uid="{00000000-0005-0000-0000-0000AC000000}"/>
    <cellStyle name="Currency 4" xfId="174" xr:uid="{00000000-0005-0000-0000-0000AD000000}"/>
    <cellStyle name="Currency0" xfId="175" xr:uid="{00000000-0005-0000-0000-0000AE000000}"/>
    <cellStyle name="Date" xfId="176" xr:uid="{00000000-0005-0000-0000-0000AF000000}"/>
    <cellStyle name="Date 2" xfId="177" xr:uid="{00000000-0005-0000-0000-0000B0000000}"/>
    <cellStyle name="Date 3" xfId="178" xr:uid="{00000000-0005-0000-0000-0000B1000000}"/>
    <cellStyle name="Date Short" xfId="179" xr:uid="{00000000-0005-0000-0000-0000B2000000}"/>
    <cellStyle name="Date without year" xfId="180" xr:uid="{00000000-0005-0000-0000-0000B3000000}"/>
    <cellStyle name="Date without year 2" xfId="181" xr:uid="{00000000-0005-0000-0000-0000B4000000}"/>
    <cellStyle name="Date_Год 2009г. 4 кварт  Консол. пр.3,14,15,20" xfId="182" xr:uid="{00000000-0005-0000-0000-0000B5000000}"/>
    <cellStyle name="Debit" xfId="183" xr:uid="{00000000-0005-0000-0000-0000B6000000}"/>
    <cellStyle name="Debit subtotal" xfId="184" xr:uid="{00000000-0005-0000-0000-0000B7000000}"/>
    <cellStyle name="Debit Total" xfId="185" xr:uid="{00000000-0005-0000-0000-0000B8000000}"/>
    <cellStyle name="DELTA" xfId="186" xr:uid="{00000000-0005-0000-0000-0000B9000000}"/>
    <cellStyle name="E&amp;Y House" xfId="187" xr:uid="{00000000-0005-0000-0000-0000BA000000}"/>
    <cellStyle name="Enter Currency (0)" xfId="188" xr:uid="{00000000-0005-0000-0000-0000BB000000}"/>
    <cellStyle name="Enter Currency (0) 2" xfId="189" xr:uid="{00000000-0005-0000-0000-0000BC000000}"/>
    <cellStyle name="Enter Currency (2)" xfId="190" xr:uid="{00000000-0005-0000-0000-0000BD000000}"/>
    <cellStyle name="Enter Currency (2) 2" xfId="191" xr:uid="{00000000-0005-0000-0000-0000BE000000}"/>
    <cellStyle name="Enter Units (0)" xfId="192" xr:uid="{00000000-0005-0000-0000-0000BF000000}"/>
    <cellStyle name="Enter Units (0) 2" xfId="193" xr:uid="{00000000-0005-0000-0000-0000C0000000}"/>
    <cellStyle name="Enter Units (1)" xfId="194" xr:uid="{00000000-0005-0000-0000-0000C1000000}"/>
    <cellStyle name="Enter Units (1) 2" xfId="195" xr:uid="{00000000-0005-0000-0000-0000C2000000}"/>
    <cellStyle name="Enter Units (1) 3" xfId="196" xr:uid="{00000000-0005-0000-0000-0000C3000000}"/>
    <cellStyle name="Enter Units (2)" xfId="197" xr:uid="{00000000-0005-0000-0000-0000C4000000}"/>
    <cellStyle name="Enter Units (2) 2" xfId="198" xr:uid="{00000000-0005-0000-0000-0000C5000000}"/>
    <cellStyle name="Entered" xfId="199" xr:uid="{00000000-0005-0000-0000-0000C6000000}"/>
    <cellStyle name="Entered 2" xfId="200" xr:uid="{00000000-0005-0000-0000-0000C7000000}"/>
    <cellStyle name="Euro" xfId="201" xr:uid="{00000000-0005-0000-0000-0000C8000000}"/>
    <cellStyle name="Explanatory Text" xfId="202" xr:uid="{00000000-0005-0000-0000-0000C9000000}"/>
    <cellStyle name="Explanatory Text 2" xfId="203" xr:uid="{00000000-0005-0000-0000-0000CA000000}"/>
    <cellStyle name="Fixed" xfId="204" xr:uid="{00000000-0005-0000-0000-0000CB000000}"/>
    <cellStyle name="Format Number Column" xfId="205" xr:uid="{00000000-0005-0000-0000-0000CC000000}"/>
    <cellStyle name="From" xfId="206" xr:uid="{00000000-0005-0000-0000-0000CD000000}"/>
    <cellStyle name="From 2" xfId="207" xr:uid="{00000000-0005-0000-0000-0000CE000000}"/>
    <cellStyle name="general" xfId="208" xr:uid="{00000000-0005-0000-0000-0000CF000000}"/>
    <cellStyle name="Good" xfId="209" xr:uid="{00000000-0005-0000-0000-0000D0000000}"/>
    <cellStyle name="Good 2" xfId="210" xr:uid="{00000000-0005-0000-0000-0000D1000000}"/>
    <cellStyle name="Grey" xfId="211" xr:uid="{00000000-0005-0000-0000-0000D2000000}"/>
    <cellStyle name="Header1" xfId="212" xr:uid="{00000000-0005-0000-0000-0000D3000000}"/>
    <cellStyle name="Header1 2" xfId="213" xr:uid="{00000000-0005-0000-0000-0000D4000000}"/>
    <cellStyle name="Header2" xfId="214" xr:uid="{00000000-0005-0000-0000-0000D5000000}"/>
    <cellStyle name="Header2 2" xfId="215" xr:uid="{00000000-0005-0000-0000-0000D6000000}"/>
    <cellStyle name="Heading" xfId="216" xr:uid="{00000000-0005-0000-0000-0000D7000000}"/>
    <cellStyle name="Heading 1" xfId="217" xr:uid="{00000000-0005-0000-0000-0000D8000000}"/>
    <cellStyle name="Heading 1 2" xfId="218" xr:uid="{00000000-0005-0000-0000-0000D9000000}"/>
    <cellStyle name="Heading 2" xfId="219" xr:uid="{00000000-0005-0000-0000-0000DA000000}"/>
    <cellStyle name="Heading 2 2" xfId="220" xr:uid="{00000000-0005-0000-0000-0000DB000000}"/>
    <cellStyle name="Heading 3" xfId="221" xr:uid="{00000000-0005-0000-0000-0000DC000000}"/>
    <cellStyle name="Heading 3 2" xfId="222" xr:uid="{00000000-0005-0000-0000-0000DD000000}"/>
    <cellStyle name="Heading 4" xfId="223" xr:uid="{00000000-0005-0000-0000-0000DE000000}"/>
    <cellStyle name="Heading 4 2" xfId="224" xr:uid="{00000000-0005-0000-0000-0000DF000000}"/>
    <cellStyle name="Heading No Underline" xfId="225" xr:uid="{00000000-0005-0000-0000-0000E0000000}"/>
    <cellStyle name="Heading With Underline" xfId="226" xr:uid="{00000000-0005-0000-0000-0000E1000000}"/>
    <cellStyle name="Heading_5690 Ceiling test for client KZ (1)" xfId="227" xr:uid="{00000000-0005-0000-0000-0000E2000000}"/>
    <cellStyle name="Hyperlink 2" xfId="228" xr:uid="{00000000-0005-0000-0000-0000E3000000}"/>
    <cellStyle name="Îáû÷íûé_Ëèñò1" xfId="229" xr:uid="{00000000-0005-0000-0000-0000E4000000}"/>
    <cellStyle name="Input" xfId="230" xr:uid="{00000000-0005-0000-0000-0000E5000000}"/>
    <cellStyle name="Input [yellow]" xfId="231" xr:uid="{00000000-0005-0000-0000-0000E6000000}"/>
    <cellStyle name="Input [yellow] 2" xfId="232" xr:uid="{00000000-0005-0000-0000-0000E7000000}"/>
    <cellStyle name="Input 2" xfId="233" xr:uid="{00000000-0005-0000-0000-0000E8000000}"/>
    <cellStyle name="Input 3" xfId="234" xr:uid="{00000000-0005-0000-0000-0000E9000000}"/>
    <cellStyle name="Input 4" xfId="235" xr:uid="{00000000-0005-0000-0000-0000EA000000}"/>
    <cellStyle name="Input Box" xfId="236" xr:uid="{00000000-0005-0000-0000-0000EB000000}"/>
    <cellStyle name="Input_Cell" xfId="237" xr:uid="{00000000-0005-0000-0000-0000EC000000}"/>
    <cellStyle name="Inputnumbaccid" xfId="238" xr:uid="{00000000-0005-0000-0000-0000ED000000}"/>
    <cellStyle name="Inpyear" xfId="239" xr:uid="{00000000-0005-0000-0000-0000EE000000}"/>
    <cellStyle name="International" xfId="240" xr:uid="{00000000-0005-0000-0000-0000EF000000}"/>
    <cellStyle name="International1" xfId="241" xr:uid="{00000000-0005-0000-0000-0000F0000000}"/>
    <cellStyle name="KPMG Heading 1" xfId="242" xr:uid="{00000000-0005-0000-0000-0000F1000000}"/>
    <cellStyle name="KPMG Heading 2" xfId="243" xr:uid="{00000000-0005-0000-0000-0000F2000000}"/>
    <cellStyle name="KPMG Heading 3" xfId="244" xr:uid="{00000000-0005-0000-0000-0000F3000000}"/>
    <cellStyle name="KPMG Heading 4" xfId="245" xr:uid="{00000000-0005-0000-0000-0000F4000000}"/>
    <cellStyle name="KPMG Normal" xfId="246" xr:uid="{00000000-0005-0000-0000-0000F5000000}"/>
    <cellStyle name="KPMG Normal Text" xfId="247" xr:uid="{00000000-0005-0000-0000-0000F6000000}"/>
    <cellStyle name="KPMG Normal_Cash_flow_consol_05.04" xfId="248" xr:uid="{00000000-0005-0000-0000-0000F7000000}"/>
    <cellStyle name="Link Currency (0)" xfId="249" xr:uid="{00000000-0005-0000-0000-0000F8000000}"/>
    <cellStyle name="Link Currency (0) 2" xfId="250" xr:uid="{00000000-0005-0000-0000-0000F9000000}"/>
    <cellStyle name="Link Currency (2)" xfId="251" xr:uid="{00000000-0005-0000-0000-0000FA000000}"/>
    <cellStyle name="Link Currency (2) 2" xfId="252" xr:uid="{00000000-0005-0000-0000-0000FB000000}"/>
    <cellStyle name="Link Units (0)" xfId="253" xr:uid="{00000000-0005-0000-0000-0000FC000000}"/>
    <cellStyle name="Link Units (0) 2" xfId="254" xr:uid="{00000000-0005-0000-0000-0000FD000000}"/>
    <cellStyle name="Link Units (1)" xfId="255" xr:uid="{00000000-0005-0000-0000-0000FE000000}"/>
    <cellStyle name="Link Units (1) 2" xfId="256" xr:uid="{00000000-0005-0000-0000-0000FF000000}"/>
    <cellStyle name="Link Units (1) 3" xfId="257" xr:uid="{00000000-0005-0000-0000-000000010000}"/>
    <cellStyle name="Link Units (2)" xfId="258" xr:uid="{00000000-0005-0000-0000-000001010000}"/>
    <cellStyle name="Link Units (2) 2" xfId="259" xr:uid="{00000000-0005-0000-0000-000002010000}"/>
    <cellStyle name="Linked Cell" xfId="260" xr:uid="{00000000-0005-0000-0000-000003010000}"/>
    <cellStyle name="Linked Cell 2" xfId="261" xr:uid="{00000000-0005-0000-0000-000004010000}"/>
    <cellStyle name="Millares [0]_pldt" xfId="262" xr:uid="{00000000-0005-0000-0000-000005010000}"/>
    <cellStyle name="Millares_pldt" xfId="263" xr:uid="{00000000-0005-0000-0000-000006010000}"/>
    <cellStyle name="Milliers [0]_EDYAN" xfId="264" xr:uid="{00000000-0005-0000-0000-000007010000}"/>
    <cellStyle name="Milliers_EDYAN" xfId="265" xr:uid="{00000000-0005-0000-0000-000008010000}"/>
    <cellStyle name="Moneda [0]_pldt" xfId="266" xr:uid="{00000000-0005-0000-0000-000009010000}"/>
    <cellStyle name="Moneda_pldt" xfId="267" xr:uid="{00000000-0005-0000-0000-00000A010000}"/>
    <cellStyle name="Monétaire [0]_EDYAN" xfId="268" xr:uid="{00000000-0005-0000-0000-00000B010000}"/>
    <cellStyle name="Monétaire_EDYAN" xfId="269" xr:uid="{00000000-0005-0000-0000-00000C010000}"/>
    <cellStyle name="Nameenter" xfId="270" xr:uid="{00000000-0005-0000-0000-00000D010000}"/>
    <cellStyle name="Neutral" xfId="271" xr:uid="{00000000-0005-0000-0000-00000E010000}"/>
    <cellStyle name="Neutral 2" xfId="272" xr:uid="{00000000-0005-0000-0000-00000F010000}"/>
    <cellStyle name="Norma11l" xfId="273" xr:uid="{00000000-0005-0000-0000-000010010000}"/>
    <cellStyle name="Normal - Style1" xfId="274" xr:uid="{00000000-0005-0000-0000-000011010000}"/>
    <cellStyle name="Normal - Style1 2" xfId="275" xr:uid="{00000000-0005-0000-0000-000012010000}"/>
    <cellStyle name="Normal 10" xfId="276" xr:uid="{00000000-0005-0000-0000-000013010000}"/>
    <cellStyle name="Normal 10 2" xfId="277" xr:uid="{00000000-0005-0000-0000-000014010000}"/>
    <cellStyle name="Normal 11" xfId="278" xr:uid="{00000000-0005-0000-0000-000015010000}"/>
    <cellStyle name="Normal 11 2" xfId="279" xr:uid="{00000000-0005-0000-0000-000016010000}"/>
    <cellStyle name="Normal 2" xfId="280" xr:uid="{00000000-0005-0000-0000-000017010000}"/>
    <cellStyle name="Normal 2 2" xfId="281" xr:uid="{00000000-0005-0000-0000-000018010000}"/>
    <cellStyle name="Normal 3" xfId="282" xr:uid="{00000000-0005-0000-0000-000019010000}"/>
    <cellStyle name="Normal 4" xfId="283" xr:uid="{00000000-0005-0000-0000-00001A010000}"/>
    <cellStyle name="Normal 5" xfId="284" xr:uid="{00000000-0005-0000-0000-00001B010000}"/>
    <cellStyle name="Normal 6" xfId="285" xr:uid="{00000000-0005-0000-0000-00001C010000}"/>
    <cellStyle name="Normal 7" xfId="286" xr:uid="{00000000-0005-0000-0000-00001D010000}"/>
    <cellStyle name="Normal 8" xfId="287" xr:uid="{00000000-0005-0000-0000-00001E010000}"/>
    <cellStyle name="Normal 9" xfId="288" xr:uid="{00000000-0005-0000-0000-00001F010000}"/>
    <cellStyle name="Normal_2008 10 01 VSDS" xfId="289" xr:uid="{00000000-0005-0000-0000-000020010000}"/>
    <cellStyle name="Normal1" xfId="290" xr:uid="{00000000-0005-0000-0000-000021010000}"/>
    <cellStyle name="normбlnм_laroux" xfId="291" xr:uid="{00000000-0005-0000-0000-000022010000}"/>
    <cellStyle name="Note" xfId="292" xr:uid="{00000000-0005-0000-0000-000023010000}"/>
    <cellStyle name="Note 2" xfId="293" xr:uid="{00000000-0005-0000-0000-000024010000}"/>
    <cellStyle name="numbers" xfId="294" xr:uid="{00000000-0005-0000-0000-000025010000}"/>
    <cellStyle name="numbers 2" xfId="295" xr:uid="{00000000-0005-0000-0000-000026010000}"/>
    <cellStyle name="Ôèíàíñîâûé [0]_Ëèñò1" xfId="296" xr:uid="{00000000-0005-0000-0000-000027010000}"/>
    <cellStyle name="Ôèíàíñîâûé_Ëèñò1" xfId="297" xr:uid="{00000000-0005-0000-0000-000028010000}"/>
    <cellStyle name="Output" xfId="298" xr:uid="{00000000-0005-0000-0000-000029010000}"/>
    <cellStyle name="Output 2" xfId="299" xr:uid="{00000000-0005-0000-0000-00002A010000}"/>
    <cellStyle name="paint" xfId="300" xr:uid="{00000000-0005-0000-0000-00002B010000}"/>
    <cellStyle name="Percent %" xfId="301" xr:uid="{00000000-0005-0000-0000-00002C010000}"/>
    <cellStyle name="Percent % Long Underline" xfId="302" xr:uid="{00000000-0005-0000-0000-00002D010000}"/>
    <cellStyle name="Percent %_Worksheet in  US Financial Statements Ref. Workbook - Single Co" xfId="303" xr:uid="{00000000-0005-0000-0000-00002E010000}"/>
    <cellStyle name="Percent (0)" xfId="304" xr:uid="{00000000-0005-0000-0000-00002F010000}"/>
    <cellStyle name="Percent (0) 2" xfId="305" xr:uid="{00000000-0005-0000-0000-000030010000}"/>
    <cellStyle name="Percent [0]" xfId="306" xr:uid="{00000000-0005-0000-0000-000031010000}"/>
    <cellStyle name="Percent [0] 2" xfId="307" xr:uid="{00000000-0005-0000-0000-000032010000}"/>
    <cellStyle name="Percent [0] 3" xfId="308" xr:uid="{00000000-0005-0000-0000-000033010000}"/>
    <cellStyle name="Percent [00]" xfId="309" xr:uid="{00000000-0005-0000-0000-000034010000}"/>
    <cellStyle name="Percent [00] 2" xfId="310" xr:uid="{00000000-0005-0000-0000-000035010000}"/>
    <cellStyle name="Percent [2]" xfId="311" xr:uid="{00000000-0005-0000-0000-000036010000}"/>
    <cellStyle name="Percent [2] 2" xfId="312" xr:uid="{00000000-0005-0000-0000-000037010000}"/>
    <cellStyle name="Percent 0.0%" xfId="313" xr:uid="{00000000-0005-0000-0000-000038010000}"/>
    <cellStyle name="Percent 0.0% Long Underline" xfId="314" xr:uid="{00000000-0005-0000-0000-000039010000}"/>
    <cellStyle name="Percent 0.00%" xfId="315" xr:uid="{00000000-0005-0000-0000-00003A010000}"/>
    <cellStyle name="Percent 0.00% Long Underline" xfId="316" xr:uid="{00000000-0005-0000-0000-00003B010000}"/>
    <cellStyle name="Percent 0.00%_5690 Ceiling test for client KZ (1)" xfId="317" xr:uid="{00000000-0005-0000-0000-00003C010000}"/>
    <cellStyle name="Percent 0.000%" xfId="318" xr:uid="{00000000-0005-0000-0000-00003D010000}"/>
    <cellStyle name="Percent 0.000% Long Underline" xfId="319" xr:uid="{00000000-0005-0000-0000-00003E010000}"/>
    <cellStyle name="Percent 10" xfId="320" xr:uid="{00000000-0005-0000-0000-00003F010000}"/>
    <cellStyle name="Percent 2" xfId="321" xr:uid="{00000000-0005-0000-0000-000040010000}"/>
    <cellStyle name="Percent 2 2" xfId="322" xr:uid="{00000000-0005-0000-0000-000041010000}"/>
    <cellStyle name="Percent 3" xfId="323" xr:uid="{00000000-0005-0000-0000-000042010000}"/>
    <cellStyle name="Percent 4" xfId="324" xr:uid="{00000000-0005-0000-0000-000043010000}"/>
    <cellStyle name="Percent 5" xfId="325" xr:uid="{00000000-0005-0000-0000-000044010000}"/>
    <cellStyle name="Percent 6" xfId="326" xr:uid="{00000000-0005-0000-0000-000045010000}"/>
    <cellStyle name="Percent 7" xfId="327" xr:uid="{00000000-0005-0000-0000-000046010000}"/>
    <cellStyle name="Percent 8" xfId="328" xr:uid="{00000000-0005-0000-0000-000047010000}"/>
    <cellStyle name="Percent 9" xfId="329" xr:uid="{00000000-0005-0000-0000-000048010000}"/>
    <cellStyle name="piw#" xfId="330" xr:uid="{00000000-0005-0000-0000-000049010000}"/>
    <cellStyle name="piw%" xfId="331" xr:uid="{00000000-0005-0000-0000-00004A010000}"/>
    <cellStyle name="PrePop Currency (0)" xfId="332" xr:uid="{00000000-0005-0000-0000-00004B010000}"/>
    <cellStyle name="PrePop Currency (0) 2" xfId="333" xr:uid="{00000000-0005-0000-0000-00004C010000}"/>
    <cellStyle name="PrePop Currency (2)" xfId="334" xr:uid="{00000000-0005-0000-0000-00004D010000}"/>
    <cellStyle name="PrePop Currency (2) 2" xfId="335" xr:uid="{00000000-0005-0000-0000-00004E010000}"/>
    <cellStyle name="PrePop Units (0)" xfId="336" xr:uid="{00000000-0005-0000-0000-00004F010000}"/>
    <cellStyle name="PrePop Units (0) 2" xfId="337" xr:uid="{00000000-0005-0000-0000-000050010000}"/>
    <cellStyle name="PrePop Units (1)" xfId="338" xr:uid="{00000000-0005-0000-0000-000051010000}"/>
    <cellStyle name="PrePop Units (1) 2" xfId="339" xr:uid="{00000000-0005-0000-0000-000052010000}"/>
    <cellStyle name="PrePop Units (1) 3" xfId="340" xr:uid="{00000000-0005-0000-0000-000053010000}"/>
    <cellStyle name="PrePop Units (2)" xfId="341" xr:uid="{00000000-0005-0000-0000-000054010000}"/>
    <cellStyle name="PrePop Units (2) 2" xfId="342" xr:uid="{00000000-0005-0000-0000-000055010000}"/>
    <cellStyle name="Price_Body" xfId="343" xr:uid="{00000000-0005-0000-0000-000056010000}"/>
    <cellStyle name="RevList" xfId="344" xr:uid="{00000000-0005-0000-0000-000057010000}"/>
    <cellStyle name="Rubles" xfId="345" xr:uid="{00000000-0005-0000-0000-000058010000}"/>
    <cellStyle name="small" xfId="346" xr:uid="{00000000-0005-0000-0000-000059010000}"/>
    <cellStyle name="stand_bord" xfId="347" xr:uid="{00000000-0005-0000-0000-00005A010000}"/>
    <cellStyle name="Standard_Adjustments_Consulting_2000" xfId="348" xr:uid="{00000000-0005-0000-0000-00005B010000}"/>
    <cellStyle name="Style 1" xfId="349" xr:uid="{00000000-0005-0000-0000-00005C010000}"/>
    <cellStyle name="Subtotal" xfId="350" xr:uid="{00000000-0005-0000-0000-00005D010000}"/>
    <cellStyle name="Text Indent A" xfId="351" xr:uid="{00000000-0005-0000-0000-00005E010000}"/>
    <cellStyle name="Text Indent B" xfId="352" xr:uid="{00000000-0005-0000-0000-00005F010000}"/>
    <cellStyle name="Text Indent B 2" xfId="353" xr:uid="{00000000-0005-0000-0000-000060010000}"/>
    <cellStyle name="Text Indent B 3" xfId="354" xr:uid="{00000000-0005-0000-0000-000061010000}"/>
    <cellStyle name="Text Indent C" xfId="355" xr:uid="{00000000-0005-0000-0000-000062010000}"/>
    <cellStyle name="Text Indent C 2" xfId="356" xr:uid="{00000000-0005-0000-0000-000063010000}"/>
    <cellStyle name="Text Indent C 3" xfId="357" xr:uid="{00000000-0005-0000-0000-000064010000}"/>
    <cellStyle name="Tickmark" xfId="358" xr:uid="{00000000-0005-0000-0000-000065010000}"/>
    <cellStyle name="Title" xfId="359" xr:uid="{00000000-0005-0000-0000-000066010000}"/>
    <cellStyle name="Title 1.0" xfId="360" xr:uid="{00000000-0005-0000-0000-000067010000}"/>
    <cellStyle name="Title 1.1" xfId="361" xr:uid="{00000000-0005-0000-0000-000068010000}"/>
    <cellStyle name="Title 1.1.1" xfId="362" xr:uid="{00000000-0005-0000-0000-000069010000}"/>
    <cellStyle name="Title 2" xfId="363" xr:uid="{00000000-0005-0000-0000-00006A010000}"/>
    <cellStyle name="Title 3" xfId="364" xr:uid="{00000000-0005-0000-0000-00006B010000}"/>
    <cellStyle name="Title 4" xfId="365" xr:uid="{00000000-0005-0000-0000-00006C010000}"/>
    <cellStyle name="Total" xfId="366" xr:uid="{00000000-0005-0000-0000-00006D010000}"/>
    <cellStyle name="Total 2" xfId="367" xr:uid="{00000000-0005-0000-0000-00006E010000}"/>
    <cellStyle name="Virgül_BİLANÇO" xfId="368" xr:uid="{00000000-0005-0000-0000-00006F010000}"/>
    <cellStyle name="Warning Text" xfId="369" xr:uid="{00000000-0005-0000-0000-000070010000}"/>
    <cellStyle name="Warning Text 2" xfId="370" xr:uid="{00000000-0005-0000-0000-000071010000}"/>
    <cellStyle name="WEBI_ReportCrossTab_23_1" xfId="371" xr:uid="{00000000-0005-0000-0000-000072010000}"/>
    <cellStyle name="Беззащитный" xfId="372" xr:uid="{00000000-0005-0000-0000-000073010000}"/>
    <cellStyle name="Гиперссылка 2" xfId="373" xr:uid="{00000000-0005-0000-0000-000074010000}"/>
    <cellStyle name="Группа" xfId="374" xr:uid="{00000000-0005-0000-0000-000075010000}"/>
    <cellStyle name="Дата" xfId="375" xr:uid="{00000000-0005-0000-0000-000076010000}"/>
    <cellStyle name="Защитный" xfId="376" xr:uid="{00000000-0005-0000-0000-000077010000}"/>
    <cellStyle name="Звезды" xfId="377" xr:uid="{00000000-0005-0000-0000-000078010000}"/>
    <cellStyle name="Звезды 2" xfId="378" xr:uid="{00000000-0005-0000-0000-000079010000}"/>
    <cellStyle name="КАНДАГАЧ тел3-33-96" xfId="379" xr:uid="{00000000-0005-0000-0000-00007A010000}"/>
    <cellStyle name="КАНДАГАЧ тел3-33-96 2" xfId="380" xr:uid="{00000000-0005-0000-0000-00007B010000}"/>
    <cellStyle name="Обычный" xfId="0" builtinId="0"/>
    <cellStyle name="Обычный 10" xfId="381" xr:uid="{00000000-0005-0000-0000-00007D010000}"/>
    <cellStyle name="Обычный 11" xfId="382" xr:uid="{00000000-0005-0000-0000-00007E010000}"/>
    <cellStyle name="Обычный 12" xfId="383" xr:uid="{00000000-0005-0000-0000-00007F010000}"/>
    <cellStyle name="Обычный 13" xfId="384" xr:uid="{00000000-0005-0000-0000-000080010000}"/>
    <cellStyle name="Обычный 14" xfId="385" xr:uid="{00000000-0005-0000-0000-000081010000}"/>
    <cellStyle name="Обычный 14 2" xfId="386" xr:uid="{00000000-0005-0000-0000-000082010000}"/>
    <cellStyle name="Обычный 15" xfId="387" xr:uid="{00000000-0005-0000-0000-000083010000}"/>
    <cellStyle name="Обычный 15 2" xfId="388" xr:uid="{00000000-0005-0000-0000-000084010000}"/>
    <cellStyle name="Обычный 17" xfId="389" xr:uid="{00000000-0005-0000-0000-000085010000}"/>
    <cellStyle name="Обычный 18" xfId="390" xr:uid="{00000000-0005-0000-0000-000086010000}"/>
    <cellStyle name="Обычный 2" xfId="391" xr:uid="{00000000-0005-0000-0000-000087010000}"/>
    <cellStyle name="Обычный 2 10" xfId="392" xr:uid="{00000000-0005-0000-0000-000088010000}"/>
    <cellStyle name="Обычный 2 11" xfId="393" xr:uid="{00000000-0005-0000-0000-000089010000}"/>
    <cellStyle name="Обычный 2 12" xfId="394" xr:uid="{00000000-0005-0000-0000-00008A010000}"/>
    <cellStyle name="Обычный 2 13" xfId="395" xr:uid="{00000000-0005-0000-0000-00008B010000}"/>
    <cellStyle name="Обычный 2 2" xfId="396" xr:uid="{00000000-0005-0000-0000-00008C010000}"/>
    <cellStyle name="Обычный 2 2 2" xfId="397" xr:uid="{00000000-0005-0000-0000-00008D010000}"/>
    <cellStyle name="Обычный 2 2 2 2" xfId="398" xr:uid="{00000000-0005-0000-0000-00008E010000}"/>
    <cellStyle name="Обычный 2 2 3" xfId="399" xr:uid="{00000000-0005-0000-0000-00008F010000}"/>
    <cellStyle name="Обычный 2 2 3 2" xfId="400" xr:uid="{00000000-0005-0000-0000-000090010000}"/>
    <cellStyle name="Обычный 2 2 4" xfId="401" xr:uid="{00000000-0005-0000-0000-000091010000}"/>
    <cellStyle name="Обычный 2 2 5" xfId="402" xr:uid="{00000000-0005-0000-0000-000092010000}"/>
    <cellStyle name="Обычный 2 3" xfId="403" xr:uid="{00000000-0005-0000-0000-000093010000}"/>
    <cellStyle name="Обычный 2 4" xfId="404" xr:uid="{00000000-0005-0000-0000-000094010000}"/>
    <cellStyle name="Обычный 2 5" xfId="405" xr:uid="{00000000-0005-0000-0000-000095010000}"/>
    <cellStyle name="Обычный 2 6" xfId="406" xr:uid="{00000000-0005-0000-0000-000096010000}"/>
    <cellStyle name="Обычный 2 7" xfId="407" xr:uid="{00000000-0005-0000-0000-000097010000}"/>
    <cellStyle name="Обычный 2 8" xfId="408" xr:uid="{00000000-0005-0000-0000-000098010000}"/>
    <cellStyle name="Обычный 2 9" xfId="409" xr:uid="{00000000-0005-0000-0000-000099010000}"/>
    <cellStyle name="Обычный 3" xfId="410" xr:uid="{00000000-0005-0000-0000-00009A010000}"/>
    <cellStyle name="Обычный 3 2" xfId="411" xr:uid="{00000000-0005-0000-0000-00009B010000}"/>
    <cellStyle name="Обычный 3 3" xfId="412" xr:uid="{00000000-0005-0000-0000-00009C010000}"/>
    <cellStyle name="Обычный 3 4" xfId="413" xr:uid="{00000000-0005-0000-0000-00009D010000}"/>
    <cellStyle name="Обычный 4" xfId="414" xr:uid="{00000000-0005-0000-0000-00009E010000}"/>
    <cellStyle name="Обычный 4 2" xfId="415" xr:uid="{00000000-0005-0000-0000-00009F010000}"/>
    <cellStyle name="Обычный 4 3" xfId="416" xr:uid="{00000000-0005-0000-0000-0000A0010000}"/>
    <cellStyle name="Обычный 4 4" xfId="417" xr:uid="{00000000-0005-0000-0000-0000A1010000}"/>
    <cellStyle name="Обычный 5" xfId="418" xr:uid="{00000000-0005-0000-0000-0000A2010000}"/>
    <cellStyle name="Обычный 5 2" xfId="419" xr:uid="{00000000-0005-0000-0000-0000A3010000}"/>
    <cellStyle name="Обычный 5 2 2" xfId="420" xr:uid="{00000000-0005-0000-0000-0000A4010000}"/>
    <cellStyle name="Обычный 5 3" xfId="421" xr:uid="{00000000-0005-0000-0000-0000A5010000}"/>
    <cellStyle name="Обычный 5 4" xfId="422" xr:uid="{00000000-0005-0000-0000-0000A6010000}"/>
    <cellStyle name="Обычный 5 4 2" xfId="423" xr:uid="{00000000-0005-0000-0000-0000A7010000}"/>
    <cellStyle name="Обычный 5 5" xfId="424" xr:uid="{00000000-0005-0000-0000-0000A8010000}"/>
    <cellStyle name="Обычный 5 9" xfId="425" xr:uid="{00000000-0005-0000-0000-0000A9010000}"/>
    <cellStyle name="Обычный 6" xfId="426" xr:uid="{00000000-0005-0000-0000-0000AA010000}"/>
    <cellStyle name="Обычный 6 2" xfId="427" xr:uid="{00000000-0005-0000-0000-0000AB010000}"/>
    <cellStyle name="Обычный 7" xfId="428" xr:uid="{00000000-0005-0000-0000-0000AC010000}"/>
    <cellStyle name="Обычный 7 2" xfId="429" xr:uid="{00000000-0005-0000-0000-0000AD010000}"/>
    <cellStyle name="Обычный 7 2 2" xfId="430" xr:uid="{00000000-0005-0000-0000-0000AE010000}"/>
    <cellStyle name="Обычный 7 2 3" xfId="431" xr:uid="{00000000-0005-0000-0000-0000AF010000}"/>
    <cellStyle name="Обычный 8" xfId="432" xr:uid="{00000000-0005-0000-0000-0000B0010000}"/>
    <cellStyle name="Обычный 9" xfId="433" xr:uid="{00000000-0005-0000-0000-0000B1010000}"/>
    <cellStyle name="Обычный_Расшифровки к формам по 427 приказу" xfId="434" xr:uid="{00000000-0005-0000-0000-0000B2010000}"/>
    <cellStyle name="Обычный_Формы ФО_Мэппинг_финальный - Алтынкуль" xfId="435" xr:uid="{00000000-0005-0000-0000-0000B3010000}"/>
    <cellStyle name="Процентный 2" xfId="436" xr:uid="{00000000-0005-0000-0000-0000B4010000}"/>
    <cellStyle name="Процентный 2 10" xfId="437" xr:uid="{00000000-0005-0000-0000-0000B5010000}"/>
    <cellStyle name="Процентный 2 11" xfId="438" xr:uid="{00000000-0005-0000-0000-0000B6010000}"/>
    <cellStyle name="Процентный 2 12" xfId="439" xr:uid="{00000000-0005-0000-0000-0000B7010000}"/>
    <cellStyle name="Процентный 2 13" xfId="440" xr:uid="{00000000-0005-0000-0000-0000B8010000}"/>
    <cellStyle name="Процентный 2 2" xfId="441" xr:uid="{00000000-0005-0000-0000-0000B9010000}"/>
    <cellStyle name="Процентный 2 3" xfId="442" xr:uid="{00000000-0005-0000-0000-0000BA010000}"/>
    <cellStyle name="Процентный 2 4" xfId="443" xr:uid="{00000000-0005-0000-0000-0000BB010000}"/>
    <cellStyle name="Процентный 2 5" xfId="444" xr:uid="{00000000-0005-0000-0000-0000BC010000}"/>
    <cellStyle name="Процентный 2 6" xfId="445" xr:uid="{00000000-0005-0000-0000-0000BD010000}"/>
    <cellStyle name="Процентный 2 7" xfId="446" xr:uid="{00000000-0005-0000-0000-0000BE010000}"/>
    <cellStyle name="Процентный 2 8" xfId="447" xr:uid="{00000000-0005-0000-0000-0000BF010000}"/>
    <cellStyle name="Процентный 2 9" xfId="448" xr:uid="{00000000-0005-0000-0000-0000C0010000}"/>
    <cellStyle name="Процентный 3" xfId="449" xr:uid="{00000000-0005-0000-0000-0000C1010000}"/>
    <cellStyle name="Стиль 1" xfId="450" xr:uid="{00000000-0005-0000-0000-0000C2010000}"/>
    <cellStyle name="Стиль 2" xfId="451" xr:uid="{00000000-0005-0000-0000-0000C3010000}"/>
    <cellStyle name="Стиль 3" xfId="452" xr:uid="{00000000-0005-0000-0000-0000C4010000}"/>
    <cellStyle name="Стиль_названий" xfId="453" xr:uid="{00000000-0005-0000-0000-0000C5010000}"/>
    <cellStyle name="Текстовый" xfId="454" xr:uid="{00000000-0005-0000-0000-0000C6010000}"/>
    <cellStyle name="Тысячи [0]" xfId="455" xr:uid="{00000000-0005-0000-0000-0000C7010000}"/>
    <cellStyle name="Тысячи_010SN05" xfId="456" xr:uid="{00000000-0005-0000-0000-0000C8010000}"/>
    <cellStyle name="Финансовый" xfId="457" builtinId="3"/>
    <cellStyle name="Финансовый [0] 2" xfId="458" xr:uid="{00000000-0005-0000-0000-0000CA010000}"/>
    <cellStyle name="Финансовый 2" xfId="459" xr:uid="{00000000-0005-0000-0000-0000CB010000}"/>
    <cellStyle name="Финансовый 2 10" xfId="460" xr:uid="{00000000-0005-0000-0000-0000CC010000}"/>
    <cellStyle name="Финансовый 2 11" xfId="461" xr:uid="{00000000-0005-0000-0000-0000CD010000}"/>
    <cellStyle name="Финансовый 2 12" xfId="462" xr:uid="{00000000-0005-0000-0000-0000CE010000}"/>
    <cellStyle name="Финансовый 2 13" xfId="463" xr:uid="{00000000-0005-0000-0000-0000CF010000}"/>
    <cellStyle name="Финансовый 2 2" xfId="464" xr:uid="{00000000-0005-0000-0000-0000D0010000}"/>
    <cellStyle name="Финансовый 2 3" xfId="465" xr:uid="{00000000-0005-0000-0000-0000D1010000}"/>
    <cellStyle name="Финансовый 2 4" xfId="466" xr:uid="{00000000-0005-0000-0000-0000D2010000}"/>
    <cellStyle name="Финансовый 2 5" xfId="467" xr:uid="{00000000-0005-0000-0000-0000D3010000}"/>
    <cellStyle name="Финансовый 2 6" xfId="468" xr:uid="{00000000-0005-0000-0000-0000D4010000}"/>
    <cellStyle name="Финансовый 2 7" xfId="469" xr:uid="{00000000-0005-0000-0000-0000D5010000}"/>
    <cellStyle name="Финансовый 2 8" xfId="470" xr:uid="{00000000-0005-0000-0000-0000D6010000}"/>
    <cellStyle name="Финансовый 2 9" xfId="471" xr:uid="{00000000-0005-0000-0000-0000D7010000}"/>
    <cellStyle name="Финансовый 3" xfId="472" xr:uid="{00000000-0005-0000-0000-0000D8010000}"/>
    <cellStyle name="Финансовый 3 2" xfId="473" xr:uid="{00000000-0005-0000-0000-0000D9010000}"/>
    <cellStyle name="Финансовый 4" xfId="474" xr:uid="{00000000-0005-0000-0000-0000DA010000}"/>
    <cellStyle name="Финансовый 4 2" xfId="475" xr:uid="{00000000-0005-0000-0000-0000DB010000}"/>
    <cellStyle name="Финансовый 4 2 2" xfId="476" xr:uid="{00000000-0005-0000-0000-0000DC010000}"/>
    <cellStyle name="Финансовый 4 2 3" xfId="477" xr:uid="{00000000-0005-0000-0000-0000DD010000}"/>
    <cellStyle name="Финансовый 4 3" xfId="478" xr:uid="{00000000-0005-0000-0000-0000DE010000}"/>
    <cellStyle name="Финансовый 4 4" xfId="479" xr:uid="{00000000-0005-0000-0000-0000DF010000}"/>
    <cellStyle name="Финансовый 5" xfId="480" xr:uid="{00000000-0005-0000-0000-0000E0010000}"/>
    <cellStyle name="Финансовый 6" xfId="481" xr:uid="{00000000-0005-0000-0000-0000E1010000}"/>
    <cellStyle name="Финансовый 7" xfId="482" xr:uid="{00000000-0005-0000-0000-0000E2010000}"/>
    <cellStyle name="Финансовый 8" xfId="483" xr:uid="{00000000-0005-0000-0000-0000E3010000}"/>
    <cellStyle name="Финансовый 9" xfId="484" xr:uid="{00000000-0005-0000-0000-0000E4010000}"/>
    <cellStyle name="Цена" xfId="485" xr:uid="{00000000-0005-0000-0000-0000E5010000}"/>
    <cellStyle name="Цена 2" xfId="486" xr:uid="{00000000-0005-0000-0000-0000E6010000}"/>
    <cellStyle name="Числовой" xfId="487" xr:uid="{00000000-0005-0000-0000-0000E7010000}"/>
    <cellStyle name="Џђћ–…ќ’ќ›‰" xfId="488" xr:uid="{00000000-0005-0000-0000-0000E8010000}"/>
    <cellStyle name="Џђћ–…ќ’ќ›‰ 2" xfId="489" xr:uid="{00000000-0005-0000-0000-0000E9010000}"/>
    <cellStyle name="常规_Bal0702" xfId="490" xr:uid="{00000000-0005-0000-0000-0000E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</sheetNames>
    <sheetDataSet>
      <sheetData sheetId="0">
        <row r="45">
          <cell r="B45">
            <v>16000000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6">
          <cell r="G16" t="str">
            <v>оценка (2вар.)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6">
          <cell r="G16" t="str">
            <v>оценка (2вар.)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6">
          <cell r="G16" t="str">
            <v>оценка (2вар.)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6">
          <cell r="G16" t="str">
            <v>оценка (2вар.)</v>
          </cell>
        </row>
      </sheetData>
      <sheetData sheetId="129">
        <row r="16">
          <cell r="G16" t="str">
            <v>оценка (2вар.)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/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/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/>
      <sheetData sheetId="265"/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</sheetNames>
    <sheetDataSet>
      <sheetData sheetId="0" refreshError="1"/>
      <sheetData sheetId="1" refreshError="1"/>
      <sheetData sheetId="2" refreshError="1"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9">
          <cell r="C19">
            <v>0</v>
          </cell>
          <cell r="D19">
            <v>0</v>
          </cell>
        </row>
        <row r="21">
          <cell r="C21">
            <v>0</v>
          </cell>
          <cell r="D21">
            <v>0</v>
          </cell>
        </row>
        <row r="23">
          <cell r="C23">
            <v>0</v>
          </cell>
          <cell r="D23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D154"/>
  <sheetViews>
    <sheetView view="pageBreakPreview" zoomScale="90" zoomScaleNormal="80" zoomScaleSheetLayoutView="90" workbookViewId="0">
      <selection activeCell="B141" sqref="B141"/>
    </sheetView>
  </sheetViews>
  <sheetFormatPr defaultRowHeight="12.75" outlineLevelRow="2"/>
  <cols>
    <col min="1" max="1" width="80.7109375" style="67" customWidth="1"/>
    <col min="2" max="2" width="7.85546875" style="22" customWidth="1"/>
    <col min="3" max="3" width="22.7109375" style="68" customWidth="1"/>
    <col min="4" max="4" width="24" style="8" customWidth="1"/>
    <col min="5" max="5" width="19.7109375" style="22" customWidth="1"/>
    <col min="6" max="16384" width="9.140625" style="22"/>
  </cols>
  <sheetData>
    <row r="1" spans="1:4" ht="89.25">
      <c r="A1" s="1"/>
      <c r="B1" s="219"/>
      <c r="C1" s="220"/>
      <c r="D1" s="222" t="s">
        <v>314</v>
      </c>
    </row>
    <row r="2" spans="1:4">
      <c r="A2" s="1"/>
      <c r="B2" s="2"/>
      <c r="C2" s="3"/>
      <c r="D2" s="6" t="s">
        <v>317</v>
      </c>
    </row>
    <row r="3" spans="1:4">
      <c r="A3" s="1"/>
      <c r="B3" s="2"/>
      <c r="C3" s="3"/>
      <c r="D3" s="4"/>
    </row>
    <row r="4" spans="1:4">
      <c r="A4" s="1"/>
      <c r="B4" s="2"/>
      <c r="C4" s="3"/>
      <c r="D4" s="4"/>
    </row>
    <row r="5" spans="1:4">
      <c r="A5" s="1"/>
      <c r="B5" s="2"/>
      <c r="C5" s="5" t="s">
        <v>0</v>
      </c>
    </row>
    <row r="6" spans="1:4">
      <c r="A6" s="1" t="s">
        <v>95</v>
      </c>
      <c r="B6" s="2"/>
      <c r="C6" s="7" t="s">
        <v>375</v>
      </c>
    </row>
    <row r="7" spans="1:4" ht="51">
      <c r="A7" s="1" t="s">
        <v>96</v>
      </c>
      <c r="B7" s="2"/>
      <c r="C7" s="9" t="s">
        <v>106</v>
      </c>
    </row>
    <row r="8" spans="1:4">
      <c r="A8" s="1" t="s">
        <v>97</v>
      </c>
      <c r="B8" s="2"/>
      <c r="C8" s="10" t="s">
        <v>107</v>
      </c>
    </row>
    <row r="9" spans="1:4">
      <c r="A9" s="1" t="s">
        <v>98</v>
      </c>
      <c r="B9" s="2"/>
      <c r="C9" s="10" t="s">
        <v>108</v>
      </c>
      <c r="D9" s="11"/>
    </row>
    <row r="10" spans="1:4">
      <c r="A10" s="1" t="s">
        <v>99</v>
      </c>
      <c r="B10" s="2"/>
      <c r="C10" s="10" t="s">
        <v>109</v>
      </c>
      <c r="D10" s="11"/>
    </row>
    <row r="11" spans="1:4">
      <c r="A11" s="1" t="s">
        <v>100</v>
      </c>
      <c r="B11" s="7"/>
      <c r="C11" s="12">
        <v>3882</v>
      </c>
      <c r="D11" s="11"/>
    </row>
    <row r="12" spans="1:4">
      <c r="A12" s="1" t="s">
        <v>101</v>
      </c>
      <c r="B12" s="2"/>
      <c r="C12" s="10" t="s">
        <v>110</v>
      </c>
      <c r="D12" s="11"/>
    </row>
    <row r="13" spans="1:4" ht="38.25">
      <c r="A13" s="1" t="s">
        <v>102</v>
      </c>
      <c r="B13" s="2"/>
      <c r="C13" s="9" t="s">
        <v>111</v>
      </c>
      <c r="D13" s="11"/>
    </row>
    <row r="14" spans="1:4">
      <c r="A14" s="1"/>
      <c r="B14" s="2"/>
      <c r="C14" s="13"/>
      <c r="D14" s="11"/>
    </row>
    <row r="15" spans="1:4">
      <c r="A15" s="14" t="s">
        <v>103</v>
      </c>
      <c r="B15" s="15"/>
      <c r="C15" s="15"/>
      <c r="D15" s="15"/>
    </row>
    <row r="16" spans="1:4">
      <c r="A16" s="16" t="s">
        <v>104</v>
      </c>
      <c r="B16" s="17"/>
      <c r="C16" s="18"/>
      <c r="D16" s="17"/>
    </row>
    <row r="17" spans="1:4">
      <c r="A17" s="19"/>
      <c r="B17" s="20"/>
      <c r="C17" s="20"/>
      <c r="D17" s="21" t="s">
        <v>105</v>
      </c>
    </row>
    <row r="18" spans="1:4" s="23" customFormat="1" ht="25.5" customHeight="1">
      <c r="A18" s="236" t="s">
        <v>112</v>
      </c>
      <c r="B18" s="236" t="s">
        <v>113</v>
      </c>
      <c r="C18" s="236" t="s">
        <v>114</v>
      </c>
      <c r="D18" s="236" t="s">
        <v>115</v>
      </c>
    </row>
    <row r="19" spans="1:4" s="23" customFormat="1">
      <c r="A19" s="236"/>
      <c r="B19" s="236"/>
      <c r="C19" s="236"/>
      <c r="D19" s="236"/>
    </row>
    <row r="20" spans="1:4" s="27" customFormat="1">
      <c r="A20" s="24" t="s">
        <v>377</v>
      </c>
      <c r="B20" s="25"/>
      <c r="C20" s="26"/>
      <c r="D20" s="26"/>
    </row>
    <row r="21" spans="1:4">
      <c r="A21" s="28" t="s">
        <v>116</v>
      </c>
      <c r="B21" s="29" t="s">
        <v>2</v>
      </c>
      <c r="C21" s="30">
        <v>10335554</v>
      </c>
      <c r="D21" s="30">
        <v>9539178</v>
      </c>
    </row>
    <row r="22" spans="1:4">
      <c r="A22" s="28" t="s">
        <v>117</v>
      </c>
      <c r="B22" s="29" t="s">
        <v>3</v>
      </c>
      <c r="C22" s="31">
        <v>723</v>
      </c>
      <c r="D22" s="31"/>
    </row>
    <row r="23" spans="1:4">
      <c r="A23" s="28" t="s">
        <v>118</v>
      </c>
      <c r="B23" s="29" t="s">
        <v>4</v>
      </c>
      <c r="C23" s="31"/>
      <c r="D23" s="31"/>
    </row>
    <row r="24" spans="1:4">
      <c r="A24" s="28" t="s">
        <v>119</v>
      </c>
      <c r="B24" s="29" t="s">
        <v>5</v>
      </c>
      <c r="C24" s="31"/>
      <c r="D24" s="31"/>
    </row>
    <row r="25" spans="1:4">
      <c r="A25" s="28" t="s">
        <v>120</v>
      </c>
      <c r="B25" s="29" t="s">
        <v>6</v>
      </c>
      <c r="C25" s="31"/>
      <c r="D25" s="31"/>
    </row>
    <row r="26" spans="1:4">
      <c r="A26" s="28" t="s">
        <v>121</v>
      </c>
      <c r="B26" s="29" t="s">
        <v>7</v>
      </c>
      <c r="C26" s="32">
        <f>SUM(C27:C29)</f>
        <v>0</v>
      </c>
      <c r="D26" s="32">
        <f>SUM(D27:D29)</f>
        <v>56990</v>
      </c>
    </row>
    <row r="27" spans="1:4" s="37" customFormat="1" outlineLevel="2">
      <c r="A27" s="223" t="s">
        <v>122</v>
      </c>
      <c r="B27" s="34"/>
      <c r="C27" s="35"/>
      <c r="D27" s="36">
        <v>56990</v>
      </c>
    </row>
    <row r="28" spans="1:4" s="37" customFormat="1" ht="25.5" outlineLevel="2">
      <c r="A28" s="224" t="s">
        <v>123</v>
      </c>
      <c r="B28" s="34"/>
      <c r="C28" s="36"/>
      <c r="D28" s="36"/>
    </row>
    <row r="29" spans="1:4" s="37" customFormat="1" outlineLevel="2">
      <c r="A29" s="223" t="s">
        <v>124</v>
      </c>
      <c r="B29" s="34"/>
      <c r="C29" s="36"/>
      <c r="D29" s="36"/>
    </row>
    <row r="30" spans="1:4">
      <c r="A30" s="28" t="s">
        <v>141</v>
      </c>
      <c r="B30" s="29" t="s">
        <v>8</v>
      </c>
      <c r="C30" s="39">
        <f>SUM(C31:C34)</f>
        <v>7888895</v>
      </c>
      <c r="D30" s="39">
        <f>SUM(D31:D34)</f>
        <v>7810820</v>
      </c>
    </row>
    <row r="31" spans="1:4" s="37" customFormat="1" outlineLevel="1">
      <c r="A31" s="33" t="s">
        <v>125</v>
      </c>
      <c r="B31" s="40"/>
      <c r="C31" s="41">
        <v>5431885</v>
      </c>
      <c r="D31" s="41">
        <v>5800488</v>
      </c>
    </row>
    <row r="32" spans="1:4" s="37" customFormat="1" outlineLevel="1">
      <c r="A32" s="223" t="s">
        <v>378</v>
      </c>
      <c r="B32" s="40"/>
      <c r="C32" s="41"/>
      <c r="D32" s="41"/>
    </row>
    <row r="33" spans="1:4" s="37" customFormat="1" outlineLevel="1">
      <c r="A33" s="223" t="s">
        <v>126</v>
      </c>
      <c r="B33" s="40"/>
      <c r="C33" s="41">
        <v>22802</v>
      </c>
      <c r="D33" s="41">
        <f>26628-4692</f>
        <v>21936</v>
      </c>
    </row>
    <row r="34" spans="1:4" s="37" customFormat="1" outlineLevel="1">
      <c r="A34" s="223" t="s">
        <v>127</v>
      </c>
      <c r="B34" s="40"/>
      <c r="C34" s="41">
        <v>2434208</v>
      </c>
      <c r="D34" s="41">
        <v>1988396</v>
      </c>
    </row>
    <row r="35" spans="1:4">
      <c r="A35" s="28" t="s">
        <v>128</v>
      </c>
      <c r="B35" s="29" t="s">
        <v>9</v>
      </c>
      <c r="C35" s="31">
        <v>4475</v>
      </c>
      <c r="D35" s="31">
        <v>4692</v>
      </c>
    </row>
    <row r="36" spans="1:4">
      <c r="A36" s="28" t="s">
        <v>129</v>
      </c>
      <c r="B36" s="29" t="s">
        <v>10</v>
      </c>
      <c r="C36" s="31"/>
      <c r="D36" s="31"/>
    </row>
    <row r="37" spans="1:4">
      <c r="A37" s="28" t="s">
        <v>130</v>
      </c>
      <c r="B37" s="29" t="s">
        <v>11</v>
      </c>
      <c r="C37" s="31">
        <v>469858</v>
      </c>
      <c r="D37" s="31">
        <v>14426</v>
      </c>
    </row>
    <row r="38" spans="1:4">
      <c r="A38" s="28" t="s">
        <v>131</v>
      </c>
      <c r="B38" s="42" t="s">
        <v>12</v>
      </c>
      <c r="C38" s="31">
        <v>21708996</v>
      </c>
      <c r="D38" s="31">
        <v>19947045</v>
      </c>
    </row>
    <row r="39" spans="1:4">
      <c r="A39" s="28" t="s">
        <v>132</v>
      </c>
      <c r="B39" s="42" t="s">
        <v>13</v>
      </c>
      <c r="C39" s="31"/>
      <c r="D39" s="31"/>
    </row>
    <row r="40" spans="1:4">
      <c r="A40" s="28" t="s">
        <v>133</v>
      </c>
      <c r="B40" s="42" t="s">
        <v>14</v>
      </c>
      <c r="C40" s="31">
        <v>1504849</v>
      </c>
      <c r="D40" s="31">
        <v>908765</v>
      </c>
    </row>
    <row r="41" spans="1:4" s="27" customFormat="1">
      <c r="A41" s="24" t="s">
        <v>134</v>
      </c>
      <c r="B41" s="43">
        <v>100</v>
      </c>
      <c r="C41" s="44">
        <f>SUM(C21:C40)-SUM(C31:C34)-SUM(C27:C29)</f>
        <v>41913350</v>
      </c>
      <c r="D41" s="44">
        <f>SUM(D21:D40)-SUM(D31:D34)-SUM(D27:D29)</f>
        <v>38281916</v>
      </c>
    </row>
    <row r="42" spans="1:4" s="27" customFormat="1">
      <c r="A42" s="24" t="s">
        <v>135</v>
      </c>
      <c r="B42" s="43">
        <v>101</v>
      </c>
      <c r="C42" s="26"/>
      <c r="D42" s="26"/>
    </row>
    <row r="43" spans="1:4" s="27" customFormat="1">
      <c r="A43" s="24" t="s">
        <v>379</v>
      </c>
      <c r="B43" s="43"/>
      <c r="C43" s="26"/>
      <c r="D43" s="26"/>
    </row>
    <row r="44" spans="1:4">
      <c r="A44" s="28" t="s">
        <v>117</v>
      </c>
      <c r="B44" s="29">
        <v>110</v>
      </c>
      <c r="C44" s="31"/>
      <c r="D44" s="31"/>
    </row>
    <row r="45" spans="1:4">
      <c r="A45" s="28" t="s">
        <v>118</v>
      </c>
      <c r="B45" s="29">
        <v>111</v>
      </c>
      <c r="C45" s="31"/>
      <c r="D45" s="31"/>
    </row>
    <row r="46" spans="1:4">
      <c r="A46" s="28" t="s">
        <v>119</v>
      </c>
      <c r="B46" s="29">
        <v>112</v>
      </c>
      <c r="C46" s="31"/>
      <c r="D46" s="31"/>
    </row>
    <row r="47" spans="1:4">
      <c r="A47" s="28" t="s">
        <v>120</v>
      </c>
      <c r="B47" s="29">
        <v>113</v>
      </c>
      <c r="C47" s="31"/>
      <c r="D47" s="31"/>
    </row>
    <row r="48" spans="1:4">
      <c r="A48" s="45" t="s">
        <v>136</v>
      </c>
      <c r="B48" s="46">
        <v>114</v>
      </c>
      <c r="C48" s="47">
        <v>0</v>
      </c>
      <c r="D48" s="47">
        <v>0</v>
      </c>
    </row>
    <row r="49" spans="1:4" s="37" customFormat="1">
      <c r="A49" s="48" t="s">
        <v>137</v>
      </c>
      <c r="B49" s="46">
        <v>115</v>
      </c>
      <c r="C49" s="36">
        <f>SUM(C50:C51)</f>
        <v>9456584</v>
      </c>
      <c r="D49" s="36">
        <f>SUM(D50:D51)</f>
        <v>10150546</v>
      </c>
    </row>
    <row r="50" spans="1:4" s="37" customFormat="1" outlineLevel="1">
      <c r="A50" s="223" t="s">
        <v>138</v>
      </c>
      <c r="B50" s="46"/>
      <c r="C50" s="36">
        <v>3075246</v>
      </c>
      <c r="D50" s="36">
        <v>3265869</v>
      </c>
    </row>
    <row r="51" spans="1:4" s="37" customFormat="1" outlineLevel="1">
      <c r="A51" s="223" t="s">
        <v>139</v>
      </c>
      <c r="B51" s="46"/>
      <c r="C51" s="36">
        <v>6381338</v>
      </c>
      <c r="D51" s="36">
        <v>6884677</v>
      </c>
    </row>
    <row r="52" spans="1:4" s="37" customFormat="1">
      <c r="A52" s="225" t="s">
        <v>140</v>
      </c>
      <c r="B52" s="46">
        <v>116</v>
      </c>
      <c r="C52" s="36">
        <f>SUM(C53:C56)</f>
        <v>0</v>
      </c>
      <c r="D52" s="36">
        <f>SUM(D53:D56)</f>
        <v>0</v>
      </c>
    </row>
    <row r="53" spans="1:4" s="37" customFormat="1">
      <c r="A53" s="223" t="s">
        <v>142</v>
      </c>
      <c r="B53" s="46"/>
      <c r="C53" s="36"/>
      <c r="D53" s="36"/>
    </row>
    <row r="54" spans="1:4" s="37" customFormat="1">
      <c r="A54" s="223" t="s">
        <v>122</v>
      </c>
      <c r="B54" s="46"/>
      <c r="C54" s="36"/>
      <c r="D54" s="36"/>
    </row>
    <row r="55" spans="1:4" s="37" customFormat="1" ht="25.5">
      <c r="A55" s="224" t="s">
        <v>143</v>
      </c>
      <c r="B55" s="46"/>
      <c r="C55" s="36"/>
      <c r="D55" s="36"/>
    </row>
    <row r="56" spans="1:4" s="37" customFormat="1">
      <c r="A56" s="223" t="s">
        <v>124</v>
      </c>
      <c r="B56" s="46"/>
      <c r="C56" s="36"/>
      <c r="D56" s="36"/>
    </row>
    <row r="57" spans="1:4">
      <c r="A57" s="28" t="s">
        <v>144</v>
      </c>
      <c r="B57" s="29">
        <v>117</v>
      </c>
      <c r="C57" s="32">
        <f>SUM(C58:C61)</f>
        <v>0</v>
      </c>
      <c r="D57" s="32">
        <f>SUM(D58:D61)</f>
        <v>0</v>
      </c>
    </row>
    <row r="58" spans="1:4" s="37" customFormat="1" outlineLevel="1">
      <c r="A58" s="223" t="s">
        <v>125</v>
      </c>
      <c r="B58" s="40"/>
      <c r="C58" s="41"/>
      <c r="D58" s="41"/>
    </row>
    <row r="59" spans="1:4" s="37" customFormat="1" outlineLevel="1">
      <c r="A59" s="223" t="s">
        <v>380</v>
      </c>
      <c r="B59" s="40"/>
      <c r="C59" s="41"/>
      <c r="D59" s="41"/>
    </row>
    <row r="60" spans="1:4" s="37" customFormat="1" outlineLevel="1">
      <c r="A60" s="223" t="s">
        <v>126</v>
      </c>
      <c r="B60" s="40"/>
      <c r="C60" s="41"/>
      <c r="D60" s="41"/>
    </row>
    <row r="61" spans="1:4" s="37" customFormat="1" outlineLevel="1">
      <c r="A61" s="223" t="s">
        <v>127</v>
      </c>
      <c r="B61" s="40"/>
      <c r="C61" s="41"/>
      <c r="D61" s="41"/>
    </row>
    <row r="62" spans="1:4" s="37" customFormat="1">
      <c r="A62" s="225" t="s">
        <v>145</v>
      </c>
      <c r="B62" s="29">
        <v>118</v>
      </c>
      <c r="C62" s="41"/>
      <c r="D62" s="41"/>
    </row>
    <row r="63" spans="1:4" s="37" customFormat="1">
      <c r="A63" s="225" t="s">
        <v>146</v>
      </c>
      <c r="B63" s="29">
        <v>119</v>
      </c>
      <c r="C63" s="41"/>
      <c r="D63" s="41"/>
    </row>
    <row r="64" spans="1:4">
      <c r="A64" s="28" t="s">
        <v>147</v>
      </c>
      <c r="B64" s="29">
        <v>120</v>
      </c>
      <c r="C64" s="31"/>
      <c r="D64" s="31"/>
    </row>
    <row r="65" spans="1:4">
      <c r="A65" s="28" t="s">
        <v>148</v>
      </c>
      <c r="B65" s="29">
        <v>121</v>
      </c>
      <c r="C65" s="31">
        <v>23844432</v>
      </c>
      <c r="D65" s="31">
        <v>19654248</v>
      </c>
    </row>
    <row r="66" spans="1:4">
      <c r="A66" s="28" t="s">
        <v>149</v>
      </c>
      <c r="B66" s="29">
        <v>122</v>
      </c>
      <c r="C66" s="31">
        <v>160240</v>
      </c>
      <c r="D66" s="31"/>
    </row>
    <row r="67" spans="1:4">
      <c r="A67" s="28" t="s">
        <v>150</v>
      </c>
      <c r="B67" s="29">
        <v>123</v>
      </c>
      <c r="C67" s="31"/>
      <c r="D67" s="31"/>
    </row>
    <row r="68" spans="1:4">
      <c r="A68" s="28" t="s">
        <v>151</v>
      </c>
      <c r="B68" s="29">
        <v>124</v>
      </c>
      <c r="C68" s="31">
        <v>344584</v>
      </c>
      <c r="D68" s="31">
        <v>369152</v>
      </c>
    </row>
    <row r="69" spans="1:4">
      <c r="A69" s="28" t="s">
        <v>152</v>
      </c>
      <c r="B69" s="29">
        <v>125</v>
      </c>
      <c r="C69" s="31">
        <v>419683</v>
      </c>
      <c r="D69" s="31">
        <v>472054</v>
      </c>
    </row>
    <row r="70" spans="1:4">
      <c r="A70" s="28" t="s">
        <v>153</v>
      </c>
      <c r="B70" s="29">
        <v>126</v>
      </c>
      <c r="C70" s="31">
        <v>24642</v>
      </c>
      <c r="D70" s="31">
        <v>28831</v>
      </c>
    </row>
    <row r="71" spans="1:4">
      <c r="A71" s="45" t="s">
        <v>154</v>
      </c>
      <c r="B71" s="46">
        <v>127</v>
      </c>
      <c r="C71" s="49">
        <f>SUM(C72:C73)</f>
        <v>6982234</v>
      </c>
      <c r="D71" s="50">
        <f>SUM(D72:D73)</f>
        <v>9823951</v>
      </c>
    </row>
    <row r="72" spans="1:4" outlineLevel="1">
      <c r="A72" s="223" t="s">
        <v>155</v>
      </c>
      <c r="B72" s="34"/>
      <c r="C72" s="36">
        <v>864310</v>
      </c>
      <c r="D72" s="36">
        <v>3330137</v>
      </c>
    </row>
    <row r="73" spans="1:4" outlineLevel="1">
      <c r="A73" s="223" t="s">
        <v>156</v>
      </c>
      <c r="B73" s="34"/>
      <c r="C73" s="36">
        <v>6117924</v>
      </c>
      <c r="D73" s="36">
        <v>6493814</v>
      </c>
    </row>
    <row r="74" spans="1:4" s="27" customFormat="1">
      <c r="A74" s="24" t="s">
        <v>381</v>
      </c>
      <c r="B74" s="43">
        <v>200</v>
      </c>
      <c r="C74" s="44">
        <f>C44+C45+C46+C47+C48+C49+C52+C57+C62+C645+C64+C65+C66+C67+C68+C69+C70+C71</f>
        <v>41232399</v>
      </c>
      <c r="D74" s="44">
        <f>D44+D45+D46+D47+D48+D49+D52+D57+D62+D645+D64+D65+D66+D67+D68+D69+D70+D71</f>
        <v>40498782</v>
      </c>
    </row>
    <row r="75" spans="1:4" s="27" customFormat="1">
      <c r="A75" s="24" t="s">
        <v>157</v>
      </c>
      <c r="B75" s="25"/>
      <c r="C75" s="44">
        <f>C74+C42+C41</f>
        <v>83145749</v>
      </c>
      <c r="D75" s="44">
        <f>D74+D42+D41</f>
        <v>78780698</v>
      </c>
    </row>
    <row r="76" spans="1:4" s="54" customFormat="1" ht="25.5">
      <c r="A76" s="51" t="s">
        <v>158</v>
      </c>
      <c r="B76" s="52" t="s">
        <v>1</v>
      </c>
      <c r="C76" s="53"/>
      <c r="D76" s="53"/>
    </row>
    <row r="77" spans="1:4" s="27" customFormat="1">
      <c r="A77" s="24" t="s">
        <v>382</v>
      </c>
      <c r="B77" s="25"/>
      <c r="C77" s="26"/>
      <c r="D77" s="26"/>
    </row>
    <row r="78" spans="1:4">
      <c r="A78" s="28" t="s">
        <v>383</v>
      </c>
      <c r="B78" s="29">
        <v>210</v>
      </c>
      <c r="C78" s="32">
        <f>SUM(C79:C81)</f>
        <v>11344</v>
      </c>
      <c r="D78" s="32">
        <f>SUM(D79:D81)</f>
        <v>0</v>
      </c>
    </row>
    <row r="79" spans="1:4" s="37" customFormat="1" outlineLevel="2">
      <c r="A79" s="33" t="s">
        <v>160</v>
      </c>
      <c r="B79" s="34"/>
      <c r="C79" s="36"/>
      <c r="D79" s="36"/>
    </row>
    <row r="80" spans="1:4" s="37" customFormat="1" outlineLevel="2">
      <c r="A80" s="55" t="s">
        <v>161</v>
      </c>
      <c r="B80" s="34"/>
      <c r="C80" s="36">
        <v>11344</v>
      </c>
      <c r="D80" s="36"/>
    </row>
    <row r="81" spans="1:4" s="37" customFormat="1" outlineLevel="2">
      <c r="A81" s="33" t="s">
        <v>162</v>
      </c>
      <c r="B81" s="34"/>
      <c r="C81" s="36"/>
      <c r="D81" s="36"/>
    </row>
    <row r="82" spans="1:4" s="37" customFormat="1" ht="26.25" customHeight="1" outlineLevel="2">
      <c r="A82" s="28" t="s">
        <v>384</v>
      </c>
      <c r="B82" s="46">
        <v>211</v>
      </c>
      <c r="C82" s="36"/>
      <c r="D82" s="36"/>
    </row>
    <row r="83" spans="1:4">
      <c r="A83" s="28" t="s">
        <v>120</v>
      </c>
      <c r="B83" s="29">
        <v>212</v>
      </c>
      <c r="C83" s="31"/>
      <c r="D83" s="31"/>
    </row>
    <row r="84" spans="1:4">
      <c r="A84" s="28" t="s">
        <v>385</v>
      </c>
      <c r="B84" s="29">
        <v>213</v>
      </c>
      <c r="C84" s="32">
        <f>SUM(C85:C86)</f>
        <v>0</v>
      </c>
      <c r="D84" s="32">
        <f>SUM(D85:D86)</f>
        <v>0</v>
      </c>
    </row>
    <row r="85" spans="1:4" s="37" customFormat="1" outlineLevel="1">
      <c r="A85" s="33" t="s">
        <v>163</v>
      </c>
      <c r="B85" s="40"/>
      <c r="C85" s="41"/>
      <c r="D85" s="41"/>
    </row>
    <row r="86" spans="1:4" s="37" customFormat="1" outlineLevel="1">
      <c r="A86" s="33" t="s">
        <v>164</v>
      </c>
      <c r="B86" s="40"/>
      <c r="C86" s="41"/>
      <c r="D86" s="41"/>
    </row>
    <row r="87" spans="1:4">
      <c r="A87" s="28" t="s">
        <v>386</v>
      </c>
      <c r="B87" s="29">
        <v>214</v>
      </c>
      <c r="C87" s="32">
        <f>C88+C91+C90</f>
        <v>2194626</v>
      </c>
      <c r="D87" s="32">
        <f>D88+D91+D90</f>
        <v>2818649</v>
      </c>
    </row>
    <row r="88" spans="1:4" s="37" customFormat="1" outlineLevel="1">
      <c r="A88" s="33" t="s">
        <v>166</v>
      </c>
      <c r="B88" s="40"/>
      <c r="C88" s="41">
        <v>1156052</v>
      </c>
      <c r="D88" s="41">
        <v>1193772</v>
      </c>
    </row>
    <row r="89" spans="1:4" s="37" customFormat="1" outlineLevel="1">
      <c r="A89" s="223" t="s">
        <v>387</v>
      </c>
      <c r="B89" s="40"/>
      <c r="C89" s="41"/>
      <c r="D89" s="41"/>
    </row>
    <row r="90" spans="1:4" s="37" customFormat="1" outlineLevel="1">
      <c r="A90" s="33" t="s">
        <v>167</v>
      </c>
      <c r="B90" s="40"/>
      <c r="C90" s="41">
        <v>565835</v>
      </c>
      <c r="D90" s="41">
        <f>993222-754</f>
        <v>992468</v>
      </c>
    </row>
    <row r="91" spans="1:4" s="37" customFormat="1" outlineLevel="1">
      <c r="A91" s="33" t="s">
        <v>127</v>
      </c>
      <c r="B91" s="40"/>
      <c r="C91" s="41">
        <v>472739</v>
      </c>
      <c r="D91" s="41">
        <v>632409</v>
      </c>
    </row>
    <row r="92" spans="1:4">
      <c r="A92" s="28" t="s">
        <v>388</v>
      </c>
      <c r="B92" s="29">
        <v>215</v>
      </c>
      <c r="C92" s="31">
        <v>1535858</v>
      </c>
      <c r="D92" s="31">
        <v>1792333</v>
      </c>
    </row>
    <row r="93" spans="1:4">
      <c r="A93" s="28" t="s">
        <v>389</v>
      </c>
      <c r="B93" s="29">
        <v>216</v>
      </c>
      <c r="C93" s="31"/>
      <c r="D93" s="31">
        <v>200221</v>
      </c>
    </row>
    <row r="94" spans="1:4">
      <c r="A94" s="28" t="s">
        <v>173</v>
      </c>
      <c r="B94" s="29">
        <v>217</v>
      </c>
      <c r="C94" s="31">
        <v>560944</v>
      </c>
      <c r="D94" s="31">
        <v>746847</v>
      </c>
    </row>
    <row r="95" spans="1:4">
      <c r="A95" s="28" t="s">
        <v>390</v>
      </c>
      <c r="B95" s="29">
        <v>218</v>
      </c>
      <c r="C95" s="31">
        <v>2218</v>
      </c>
      <c r="D95" s="31">
        <v>754</v>
      </c>
    </row>
    <row r="96" spans="1:4">
      <c r="A96" s="28" t="s">
        <v>391</v>
      </c>
      <c r="B96" s="29">
        <v>219</v>
      </c>
      <c r="C96" s="31"/>
      <c r="D96" s="31"/>
    </row>
    <row r="97" spans="1:4">
      <c r="A97" s="28" t="s">
        <v>176</v>
      </c>
      <c r="B97" s="29">
        <v>220</v>
      </c>
      <c r="C97" s="31"/>
      <c r="D97" s="31"/>
    </row>
    <row r="98" spans="1:4">
      <c r="A98" s="28" t="s">
        <v>392</v>
      </c>
      <c r="B98" s="29">
        <v>221</v>
      </c>
      <c r="C98" s="31">
        <v>52965</v>
      </c>
      <c r="D98" s="31">
        <v>52965</v>
      </c>
    </row>
    <row r="99" spans="1:4">
      <c r="A99" s="28" t="s">
        <v>393</v>
      </c>
      <c r="B99" s="29">
        <v>222</v>
      </c>
      <c r="C99" s="31">
        <v>1945556</v>
      </c>
      <c r="D99" s="31">
        <f>591337-52965</f>
        <v>538372</v>
      </c>
    </row>
    <row r="100" spans="1:4" s="27" customFormat="1" ht="25.5">
      <c r="A100" s="24" t="s">
        <v>394</v>
      </c>
      <c r="B100" s="43">
        <v>300</v>
      </c>
      <c r="C100" s="44">
        <f>SUM(C77:C99)-SUM(C79:C81)-SUM(C85:C86)-SUM(C88:C91)</f>
        <v>6303511</v>
      </c>
      <c r="D100" s="44">
        <f>SUM(D77:D99)-SUM(D79:D81)-SUM(D85:D86)-SUM(D88:D91)</f>
        <v>6150141</v>
      </c>
    </row>
    <row r="101" spans="1:4" s="27" customFormat="1">
      <c r="A101" s="24" t="s">
        <v>395</v>
      </c>
      <c r="B101" s="43">
        <v>301</v>
      </c>
      <c r="C101" s="26"/>
      <c r="D101" s="26"/>
    </row>
    <row r="102" spans="1:4" s="27" customFormat="1">
      <c r="A102" s="24" t="s">
        <v>396</v>
      </c>
      <c r="B102" s="25"/>
      <c r="C102" s="26"/>
      <c r="D102" s="26"/>
    </row>
    <row r="103" spans="1:4">
      <c r="A103" s="28" t="s">
        <v>159</v>
      </c>
      <c r="B103" s="29">
        <v>310</v>
      </c>
      <c r="C103" s="56">
        <f>SUM(C104:C106)</f>
        <v>155814</v>
      </c>
      <c r="D103" s="56">
        <f>SUM(D104:D106)</f>
        <v>0</v>
      </c>
    </row>
    <row r="104" spans="1:4" s="37" customFormat="1" outlineLevel="2">
      <c r="A104" s="33" t="s">
        <v>160</v>
      </c>
      <c r="B104" s="34"/>
      <c r="C104" s="36"/>
      <c r="D104" s="36"/>
    </row>
    <row r="105" spans="1:4" s="37" customFormat="1" ht="25.5" outlineLevel="2">
      <c r="A105" s="38" t="s">
        <v>161</v>
      </c>
      <c r="B105" s="34"/>
      <c r="C105" s="36">
        <v>155814</v>
      </c>
      <c r="D105" s="36"/>
    </row>
    <row r="106" spans="1:4" s="37" customFormat="1" outlineLevel="2">
      <c r="A106" s="33" t="s">
        <v>162</v>
      </c>
      <c r="B106" s="34"/>
      <c r="C106" s="36"/>
      <c r="D106" s="36"/>
    </row>
    <row r="107" spans="1:4" s="37" customFormat="1" ht="25.5" outlineLevel="2">
      <c r="A107" s="28" t="s">
        <v>170</v>
      </c>
      <c r="B107" s="46">
        <v>311</v>
      </c>
      <c r="C107" s="36"/>
      <c r="D107" s="36"/>
    </row>
    <row r="108" spans="1:4">
      <c r="A108" s="28" t="s">
        <v>120</v>
      </c>
      <c r="B108" s="29">
        <v>312</v>
      </c>
      <c r="C108" s="31"/>
      <c r="D108" s="31"/>
    </row>
    <row r="109" spans="1:4">
      <c r="A109" s="28" t="s">
        <v>169</v>
      </c>
      <c r="B109" s="29">
        <v>313</v>
      </c>
      <c r="C109" s="56">
        <f>SUM(C110:C111)</f>
        <v>3125</v>
      </c>
      <c r="D109" s="56">
        <f>SUM(D110:D111)</f>
        <v>0</v>
      </c>
    </row>
    <row r="110" spans="1:4" s="37" customFormat="1" outlineLevel="1">
      <c r="A110" s="33" t="s">
        <v>163</v>
      </c>
      <c r="B110" s="40"/>
      <c r="C110" s="41"/>
      <c r="D110" s="41"/>
    </row>
    <row r="111" spans="1:4" s="37" customFormat="1" outlineLevel="1">
      <c r="A111" s="33" t="s">
        <v>164</v>
      </c>
      <c r="B111" s="40"/>
      <c r="C111" s="41">
        <v>3125</v>
      </c>
      <c r="D111" s="41"/>
    </row>
    <row r="112" spans="1:4">
      <c r="A112" s="28" t="s">
        <v>165</v>
      </c>
      <c r="B112" s="29">
        <v>314</v>
      </c>
      <c r="C112" s="56">
        <f>SUM(C113:C116)</f>
        <v>0</v>
      </c>
      <c r="D112" s="56">
        <f>SUM(D113:D116)</f>
        <v>0</v>
      </c>
    </row>
    <row r="113" spans="1:4" s="37" customFormat="1" outlineLevel="1">
      <c r="A113" s="33" t="s">
        <v>166</v>
      </c>
      <c r="B113" s="40"/>
      <c r="C113" s="41"/>
      <c r="D113" s="41"/>
    </row>
    <row r="114" spans="1:4" s="37" customFormat="1" outlineLevel="1">
      <c r="A114" s="223" t="s">
        <v>168</v>
      </c>
      <c r="B114" s="40"/>
      <c r="C114" s="41"/>
      <c r="D114" s="41"/>
    </row>
    <row r="115" spans="1:4" s="37" customFormat="1" outlineLevel="1">
      <c r="A115" s="33" t="s">
        <v>167</v>
      </c>
      <c r="B115" s="40"/>
      <c r="C115" s="41"/>
      <c r="D115" s="41"/>
    </row>
    <row r="116" spans="1:4" s="37" customFormat="1" outlineLevel="1">
      <c r="A116" s="33" t="s">
        <v>127</v>
      </c>
      <c r="B116" s="40"/>
      <c r="C116" s="41"/>
      <c r="D116" s="41"/>
    </row>
    <row r="117" spans="1:4">
      <c r="A117" s="28" t="s">
        <v>171</v>
      </c>
      <c r="B117" s="29">
        <v>315</v>
      </c>
      <c r="C117" s="31">
        <v>3688262</v>
      </c>
      <c r="D117" s="31">
        <v>3277021</v>
      </c>
    </row>
    <row r="118" spans="1:4">
      <c r="A118" s="28" t="s">
        <v>172</v>
      </c>
      <c r="B118" s="29">
        <v>316</v>
      </c>
      <c r="C118" s="31">
        <v>1565326</v>
      </c>
      <c r="D118" s="31">
        <v>1510416</v>
      </c>
    </row>
    <row r="119" spans="1:4">
      <c r="A119" s="28" t="s">
        <v>173</v>
      </c>
      <c r="B119" s="29">
        <v>317</v>
      </c>
      <c r="C119" s="31">
        <v>198753</v>
      </c>
      <c r="D119" s="31">
        <v>200877</v>
      </c>
    </row>
    <row r="120" spans="1:4">
      <c r="A120" s="28" t="s">
        <v>174</v>
      </c>
      <c r="B120" s="29">
        <v>318</v>
      </c>
      <c r="C120" s="31"/>
      <c r="D120" s="31"/>
    </row>
    <row r="121" spans="1:4">
      <c r="A121" s="28" t="s">
        <v>175</v>
      </c>
      <c r="B121" s="29">
        <v>319</v>
      </c>
      <c r="C121" s="31"/>
      <c r="D121" s="31"/>
    </row>
    <row r="122" spans="1:4">
      <c r="A122" s="28" t="s">
        <v>176</v>
      </c>
      <c r="B122" s="29">
        <v>320</v>
      </c>
      <c r="C122" s="31"/>
      <c r="D122" s="31"/>
    </row>
    <row r="123" spans="1:4" s="57" customFormat="1">
      <c r="A123" s="28" t="s">
        <v>177</v>
      </c>
      <c r="B123" s="29">
        <v>321</v>
      </c>
      <c r="C123" s="31">
        <v>1621040</v>
      </c>
      <c r="D123" s="31">
        <v>914430</v>
      </c>
    </row>
    <row r="124" spans="1:4" s="27" customFormat="1">
      <c r="A124" s="24" t="s">
        <v>178</v>
      </c>
      <c r="B124" s="43">
        <v>400</v>
      </c>
      <c r="C124" s="44">
        <f>C103+C108+C109+C112+C117+C118+C119+C120+C121+C122+C123</f>
        <v>7232320</v>
      </c>
      <c r="D124" s="44">
        <f>D103+D108+D109+D112+D117+D118+D119+D120+D121+D122+D123</f>
        <v>5902744</v>
      </c>
    </row>
    <row r="125" spans="1:4" s="27" customFormat="1">
      <c r="A125" s="24" t="s">
        <v>15</v>
      </c>
      <c r="B125" s="25"/>
      <c r="C125" s="26"/>
      <c r="D125" s="26"/>
    </row>
    <row r="126" spans="1:4">
      <c r="A126" s="28" t="s">
        <v>179</v>
      </c>
      <c r="B126" s="29">
        <v>410</v>
      </c>
      <c r="C126" s="31">
        <v>2755985</v>
      </c>
      <c r="D126" s="31">
        <v>2755985</v>
      </c>
    </row>
    <row r="127" spans="1:4">
      <c r="A127" s="28" t="s">
        <v>180</v>
      </c>
      <c r="B127" s="29">
        <v>411</v>
      </c>
      <c r="C127" s="31"/>
      <c r="D127" s="31"/>
    </row>
    <row r="128" spans="1:4">
      <c r="A128" s="226" t="s">
        <v>181</v>
      </c>
      <c r="B128" s="29">
        <v>412</v>
      </c>
      <c r="C128" s="31"/>
      <c r="D128" s="31"/>
    </row>
    <row r="129" spans="1:4">
      <c r="A129" s="28" t="s">
        <v>182</v>
      </c>
      <c r="B129" s="29">
        <v>413</v>
      </c>
      <c r="C129" s="31">
        <v>156574</v>
      </c>
      <c r="D129" s="31">
        <v>244174</v>
      </c>
    </row>
    <row r="130" spans="1:4">
      <c r="A130" s="226" t="s">
        <v>183</v>
      </c>
      <c r="B130" s="29">
        <v>414</v>
      </c>
      <c r="C130" s="31">
        <v>66697359</v>
      </c>
      <c r="D130" s="31">
        <v>63727654</v>
      </c>
    </row>
    <row r="131" spans="1:4" s="27" customFormat="1" ht="25.5">
      <c r="A131" s="24" t="s">
        <v>184</v>
      </c>
      <c r="B131" s="43">
        <v>420</v>
      </c>
      <c r="C131" s="44">
        <f>SUM(C125:C130)</f>
        <v>69609918</v>
      </c>
      <c r="D131" s="44">
        <f>SUM(D125:D130)</f>
        <v>66727813</v>
      </c>
    </row>
    <row r="132" spans="1:4" s="27" customFormat="1">
      <c r="A132" s="24" t="s">
        <v>185</v>
      </c>
      <c r="B132" s="43">
        <v>421</v>
      </c>
      <c r="C132" s="26"/>
      <c r="D132" s="26"/>
    </row>
    <row r="133" spans="1:4" s="27" customFormat="1">
      <c r="A133" s="24" t="s">
        <v>186</v>
      </c>
      <c r="B133" s="43">
        <v>500</v>
      </c>
      <c r="C133" s="44">
        <f>C131+C132</f>
        <v>69609918</v>
      </c>
      <c r="D133" s="44">
        <f>D131+D132</f>
        <v>66727813</v>
      </c>
    </row>
    <row r="134" spans="1:4" s="27" customFormat="1">
      <c r="A134" s="24" t="s">
        <v>187</v>
      </c>
      <c r="B134" s="43"/>
      <c r="C134" s="44">
        <f>C100+C124+C133</f>
        <v>83145749</v>
      </c>
      <c r="D134" s="44">
        <f>D100+D124+D133</f>
        <v>78780698</v>
      </c>
    </row>
    <row r="135" spans="1:4">
      <c r="A135" s="58"/>
      <c r="B135" s="59"/>
      <c r="C135" s="60"/>
      <c r="D135" s="60"/>
    </row>
    <row r="136" spans="1:4" s="62" customFormat="1">
      <c r="A136" s="61"/>
      <c r="B136" s="59"/>
      <c r="C136" s="59"/>
      <c r="D136" s="59"/>
    </row>
    <row r="137" spans="1:4" s="62" customFormat="1" ht="15.75" customHeight="1">
      <c r="A137" s="63" t="s">
        <v>188</v>
      </c>
      <c r="B137" s="59"/>
      <c r="C137" s="59" t="s">
        <v>16</v>
      </c>
      <c r="D137" s="59"/>
    </row>
    <row r="138" spans="1:4" s="62" customFormat="1">
      <c r="A138" s="64" t="s">
        <v>190</v>
      </c>
      <c r="B138" s="59"/>
      <c r="C138" s="123" t="s">
        <v>191</v>
      </c>
      <c r="D138" s="65"/>
    </row>
    <row r="139" spans="1:4" s="62" customFormat="1">
      <c r="A139" s="64"/>
      <c r="B139" s="59"/>
      <c r="C139" s="65"/>
      <c r="D139" s="65"/>
    </row>
    <row r="140" spans="1:4" s="62" customFormat="1">
      <c r="A140" s="64"/>
      <c r="B140" s="59"/>
      <c r="C140" s="65"/>
      <c r="D140" s="65"/>
    </row>
    <row r="141" spans="1:4" s="62" customFormat="1">
      <c r="A141" s="63" t="s">
        <v>245</v>
      </c>
      <c r="B141" s="59"/>
      <c r="C141" s="59" t="s">
        <v>16</v>
      </c>
      <c r="D141" s="59"/>
    </row>
    <row r="142" spans="1:4">
      <c r="A142" s="64" t="s">
        <v>190</v>
      </c>
      <c r="B142" s="59"/>
      <c r="C142" s="123" t="s">
        <v>191</v>
      </c>
      <c r="D142" s="65"/>
    </row>
    <row r="143" spans="1:4">
      <c r="A143" s="58" t="s">
        <v>189</v>
      </c>
      <c r="B143" s="59"/>
      <c r="C143" s="59"/>
      <c r="D143" s="59"/>
    </row>
    <row r="146" spans="1:1">
      <c r="A146" s="66"/>
    </row>
    <row r="147" spans="1:1">
      <c r="A147" s="66"/>
    </row>
    <row r="153" spans="1:1">
      <c r="A153" s="22"/>
    </row>
    <row r="154" spans="1:1">
      <c r="A154" s="22"/>
    </row>
  </sheetData>
  <mergeCells count="4">
    <mergeCell ref="A18:A19"/>
    <mergeCell ref="B18:B19"/>
    <mergeCell ref="C18:C19"/>
    <mergeCell ref="D18:D19"/>
  </mergeCells>
  <pageMargins left="0.70866141732283472" right="0.70866141732283472" top="0.39370078740157483" bottom="0.43307086614173229" header="0.19685039370078741" footer="0.31496062992125984"/>
  <pageSetup paperSize="9" scale="65" firstPageNumber="0" fitToHeight="2" orientation="portrait" r:id="rId1"/>
  <headerFooter>
    <oddHeader>&amp;R&amp;A</oddHeader>
  </headerFooter>
  <rowBreaks count="1" manualBreakCount="1">
    <brk id="7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L75"/>
  <sheetViews>
    <sheetView view="pageBreakPreview" zoomScale="90" zoomScaleNormal="90" zoomScaleSheetLayoutView="90" workbookViewId="0">
      <selection activeCell="C13" sqref="C13:D13"/>
    </sheetView>
  </sheetViews>
  <sheetFormatPr defaultRowHeight="12.75"/>
  <cols>
    <col min="1" max="1" width="66.140625" style="75" customWidth="1"/>
    <col min="2" max="2" width="9" style="75" customWidth="1"/>
    <col min="3" max="3" width="20.85546875" style="75" customWidth="1"/>
    <col min="4" max="4" width="22.7109375" style="75" customWidth="1"/>
    <col min="5" max="5" width="14.28515625" style="70" customWidth="1"/>
    <col min="6" max="6" width="11.28515625" style="71" bestFit="1" customWidth="1"/>
    <col min="7" max="7" width="15.140625" style="72" customWidth="1"/>
    <col min="8" max="8" width="9.7109375" style="73" customWidth="1"/>
    <col min="9" max="10" width="9.140625" style="74"/>
    <col min="11" max="11" width="9.140625" style="74" customWidth="1"/>
    <col min="12" max="12" width="9.140625" style="74"/>
    <col min="13" max="16" width="9.140625" style="75"/>
    <col min="17" max="17" width="9.140625" style="75" customWidth="1"/>
    <col min="18" max="20" width="9.140625" style="75"/>
    <col min="21" max="21" width="9.140625" style="75" customWidth="1"/>
    <col min="22" max="23" width="9.140625" style="75"/>
    <col min="24" max="25" width="9.140625" style="75" customWidth="1"/>
    <col min="26" max="46" width="9.140625" style="75"/>
    <col min="47" max="47" width="9.140625" style="75" customWidth="1"/>
    <col min="48" max="54" width="9.140625" style="75"/>
    <col min="55" max="55" width="9.140625" style="75" customWidth="1"/>
    <col min="56" max="88" width="9.140625" style="75"/>
    <col min="89" max="89" width="9.140625" style="75" customWidth="1"/>
    <col min="90" max="16384" width="9.140625" style="75"/>
  </cols>
  <sheetData>
    <row r="1" spans="1:12" ht="114.75">
      <c r="A1" s="69"/>
      <c r="B1" s="69"/>
      <c r="C1" s="69"/>
      <c r="D1" s="222" t="s">
        <v>315</v>
      </c>
    </row>
    <row r="2" spans="1:12">
      <c r="A2" s="69"/>
      <c r="B2" s="69"/>
      <c r="C2" s="69"/>
      <c r="D2" s="227" t="s">
        <v>318</v>
      </c>
    </row>
    <row r="3" spans="1:12">
      <c r="A3" s="69"/>
      <c r="B3" s="69"/>
      <c r="C3" s="69"/>
      <c r="D3" s="4"/>
    </row>
    <row r="4" spans="1:12">
      <c r="A4" s="69"/>
      <c r="B4" s="69"/>
      <c r="C4" s="69"/>
      <c r="D4" s="4"/>
    </row>
    <row r="5" spans="1:12">
      <c r="A5" s="69"/>
      <c r="B5" s="69"/>
      <c r="C5" s="69"/>
      <c r="D5" s="76"/>
    </row>
    <row r="6" spans="1:12">
      <c r="A6" s="77"/>
      <c r="B6" s="77"/>
      <c r="C6" s="77"/>
      <c r="D6" s="77"/>
    </row>
    <row r="7" spans="1:12">
      <c r="A7" s="238" t="s">
        <v>192</v>
      </c>
      <c r="B7" s="238"/>
      <c r="C7" s="238"/>
      <c r="D7" s="238"/>
    </row>
    <row r="8" spans="1:12">
      <c r="A8" s="78" t="s">
        <v>193</v>
      </c>
      <c r="B8" s="59"/>
      <c r="C8" s="80" t="s">
        <v>194</v>
      </c>
      <c r="D8" s="59"/>
    </row>
    <row r="9" spans="1:12">
      <c r="A9" s="78" t="s">
        <v>195</v>
      </c>
      <c r="B9" s="79"/>
      <c r="C9" s="81">
        <v>43830</v>
      </c>
      <c r="D9" s="79"/>
    </row>
    <row r="10" spans="1:12">
      <c r="A10" s="82"/>
      <c r="B10" s="82"/>
      <c r="C10" s="82"/>
      <c r="D10" s="83" t="s">
        <v>397</v>
      </c>
    </row>
    <row r="11" spans="1:12" s="89" customFormat="1" ht="25.5" customHeight="1">
      <c r="A11" s="239" t="s">
        <v>196</v>
      </c>
      <c r="B11" s="239" t="s">
        <v>113</v>
      </c>
      <c r="C11" s="239" t="s">
        <v>197</v>
      </c>
      <c r="D11" s="239" t="s">
        <v>198</v>
      </c>
      <c r="E11" s="84"/>
      <c r="F11" s="85"/>
      <c r="G11" s="86"/>
      <c r="H11" s="87"/>
      <c r="I11" s="88"/>
      <c r="J11" s="88"/>
      <c r="K11" s="88"/>
      <c r="L11" s="88"/>
    </row>
    <row r="12" spans="1:12" s="89" customFormat="1">
      <c r="A12" s="240"/>
      <c r="B12" s="240"/>
      <c r="C12" s="240"/>
      <c r="D12" s="240"/>
      <c r="E12" s="90"/>
      <c r="F12" s="90"/>
      <c r="G12" s="91"/>
      <c r="H12" s="87"/>
      <c r="I12" s="88"/>
      <c r="J12" s="88"/>
      <c r="K12" s="88"/>
      <c r="L12" s="88"/>
    </row>
    <row r="13" spans="1:12">
      <c r="A13" s="228" t="s">
        <v>199</v>
      </c>
      <c r="B13" s="42" t="s">
        <v>2</v>
      </c>
      <c r="C13" s="94">
        <v>42229397</v>
      </c>
      <c r="D13" s="94">
        <v>42977242</v>
      </c>
      <c r="E13" s="93"/>
    </row>
    <row r="14" spans="1:12">
      <c r="A14" s="228" t="s">
        <v>200</v>
      </c>
      <c r="B14" s="42" t="s">
        <v>3</v>
      </c>
      <c r="C14" s="94">
        <v>30348084</v>
      </c>
      <c r="D14" s="94">
        <v>31585673</v>
      </c>
      <c r="E14" s="60"/>
    </row>
    <row r="15" spans="1:12" s="103" customFormat="1">
      <c r="A15" s="229" t="s">
        <v>201</v>
      </c>
      <c r="B15" s="96" t="s">
        <v>4</v>
      </c>
      <c r="C15" s="97">
        <v>11881313</v>
      </c>
      <c r="D15" s="97">
        <v>11391569</v>
      </c>
      <c r="E15" s="98"/>
      <c r="F15" s="99"/>
      <c r="G15" s="100"/>
      <c r="H15" s="101"/>
      <c r="I15" s="102"/>
      <c r="J15" s="102"/>
      <c r="K15" s="102"/>
      <c r="L15" s="102"/>
    </row>
    <row r="16" spans="1:12">
      <c r="A16" s="228" t="s">
        <v>202</v>
      </c>
      <c r="B16" s="42" t="s">
        <v>5</v>
      </c>
      <c r="C16" s="94">
        <v>1514419</v>
      </c>
      <c r="D16" s="94">
        <v>1435148</v>
      </c>
      <c r="E16" s="60"/>
    </row>
    <row r="17" spans="1:12">
      <c r="A17" s="228" t="s">
        <v>203</v>
      </c>
      <c r="B17" s="42" t="s">
        <v>6</v>
      </c>
      <c r="C17" s="94">
        <v>2945633</v>
      </c>
      <c r="D17" s="94">
        <v>3444416</v>
      </c>
      <c r="E17" s="60"/>
    </row>
    <row r="18" spans="1:12">
      <c r="A18" s="228" t="s">
        <v>204</v>
      </c>
      <c r="B18" s="42" t="s">
        <v>7</v>
      </c>
      <c r="C18" s="104"/>
      <c r="D18" s="104"/>
      <c r="E18" s="60"/>
    </row>
    <row r="19" spans="1:12">
      <c r="A19" s="228" t="s">
        <v>205</v>
      </c>
      <c r="B19" s="42" t="s">
        <v>8</v>
      </c>
      <c r="C19" s="104"/>
      <c r="D19" s="104"/>
      <c r="E19" s="60"/>
    </row>
    <row r="20" spans="1:12" s="103" customFormat="1" ht="13.9" customHeight="1">
      <c r="A20" s="95" t="s">
        <v>206</v>
      </c>
      <c r="B20" s="96" t="s">
        <v>12</v>
      </c>
      <c r="C20" s="97">
        <v>7421261</v>
      </c>
      <c r="D20" s="97">
        <v>6512005</v>
      </c>
      <c r="E20" s="98"/>
      <c r="F20" s="99"/>
      <c r="G20" s="100"/>
      <c r="H20" s="101"/>
      <c r="I20" s="102"/>
      <c r="J20" s="102"/>
      <c r="K20" s="102"/>
      <c r="L20" s="102"/>
    </row>
    <row r="21" spans="1:12">
      <c r="A21" s="228" t="s">
        <v>207</v>
      </c>
      <c r="B21" s="42" t="s">
        <v>13</v>
      </c>
      <c r="C21" s="94">
        <v>362279</v>
      </c>
      <c r="D21" s="94">
        <v>2313884</v>
      </c>
      <c r="E21" s="60"/>
    </row>
    <row r="22" spans="1:12">
      <c r="A22" s="228" t="s">
        <v>208</v>
      </c>
      <c r="B22" s="42" t="s">
        <v>14</v>
      </c>
      <c r="C22" s="94">
        <v>575332</v>
      </c>
      <c r="D22" s="94">
        <v>360351</v>
      </c>
      <c r="E22" s="60"/>
    </row>
    <row r="23" spans="1:12" ht="38.25">
      <c r="A23" s="228" t="s">
        <v>209</v>
      </c>
      <c r="B23" s="42" t="s">
        <v>18</v>
      </c>
      <c r="C23" s="94">
        <v>-498494</v>
      </c>
      <c r="D23" s="94">
        <v>38130</v>
      </c>
      <c r="E23" s="60"/>
    </row>
    <row r="24" spans="1:12">
      <c r="A24" s="228" t="s">
        <v>210</v>
      </c>
      <c r="B24" s="42" t="s">
        <v>19</v>
      </c>
      <c r="C24" s="94">
        <v>134620</v>
      </c>
      <c r="D24" s="94">
        <v>213776</v>
      </c>
      <c r="E24" s="60"/>
    </row>
    <row r="25" spans="1:12">
      <c r="A25" s="228" t="s">
        <v>211</v>
      </c>
      <c r="B25" s="42" t="s">
        <v>20</v>
      </c>
      <c r="C25" s="94">
        <v>1855582</v>
      </c>
      <c r="D25" s="94">
        <v>6295259</v>
      </c>
      <c r="E25" s="60"/>
    </row>
    <row r="26" spans="1:12" s="103" customFormat="1" ht="14.45" customHeight="1">
      <c r="A26" s="229" t="s">
        <v>213</v>
      </c>
      <c r="B26" s="96">
        <v>100</v>
      </c>
      <c r="C26" s="97">
        <v>4988752</v>
      </c>
      <c r="D26" s="97">
        <v>2422185</v>
      </c>
      <c r="E26" s="98"/>
      <c r="F26" s="99"/>
      <c r="G26" s="100"/>
      <c r="H26" s="101"/>
      <c r="I26" s="102"/>
      <c r="J26" s="102"/>
      <c r="K26" s="102"/>
      <c r="L26" s="102"/>
    </row>
    <row r="27" spans="1:12">
      <c r="A27" s="228" t="s">
        <v>212</v>
      </c>
      <c r="B27" s="42" t="s">
        <v>21</v>
      </c>
      <c r="C27" s="94">
        <v>1721620</v>
      </c>
      <c r="D27" s="94">
        <v>2069036</v>
      </c>
      <c r="E27" s="60"/>
      <c r="F27" s="105"/>
      <c r="G27" s="106"/>
      <c r="H27" s="107"/>
    </row>
    <row r="28" spans="1:12" s="103" customFormat="1" ht="25.5">
      <c r="A28" s="229" t="s">
        <v>214</v>
      </c>
      <c r="B28" s="96" t="s">
        <v>22</v>
      </c>
      <c r="C28" s="97">
        <v>3267132</v>
      </c>
      <c r="D28" s="97">
        <v>353149</v>
      </c>
      <c r="E28" s="98"/>
      <c r="F28" s="99"/>
      <c r="G28" s="100"/>
      <c r="H28" s="101"/>
      <c r="I28" s="102"/>
      <c r="J28" s="102"/>
      <c r="K28" s="102"/>
      <c r="L28" s="102"/>
    </row>
    <row r="29" spans="1:12" ht="13.9" customHeight="1">
      <c r="A29" s="92" t="s">
        <v>23</v>
      </c>
      <c r="B29" s="42" t="s">
        <v>24</v>
      </c>
      <c r="C29" s="94"/>
      <c r="D29" s="94"/>
      <c r="E29" s="60"/>
    </row>
    <row r="30" spans="1:12" s="103" customFormat="1">
      <c r="A30" s="229" t="s">
        <v>215</v>
      </c>
      <c r="B30" s="96">
        <v>300</v>
      </c>
      <c r="C30" s="97">
        <v>3267132</v>
      </c>
      <c r="D30" s="97">
        <v>353149</v>
      </c>
      <c r="E30" s="98"/>
      <c r="F30" s="108"/>
      <c r="G30" s="106"/>
      <c r="H30" s="107"/>
      <c r="I30" s="102"/>
      <c r="J30" s="102"/>
      <c r="K30" s="102"/>
      <c r="L30" s="102"/>
    </row>
    <row r="31" spans="1:12">
      <c r="A31" s="228" t="s">
        <v>216</v>
      </c>
      <c r="B31" s="42"/>
      <c r="C31" s="94">
        <v>3267132</v>
      </c>
      <c r="D31" s="94">
        <v>353149</v>
      </c>
      <c r="E31" s="60"/>
    </row>
    <row r="32" spans="1:12">
      <c r="A32" s="228" t="s">
        <v>217</v>
      </c>
      <c r="B32" s="42"/>
      <c r="C32" s="94"/>
      <c r="D32" s="94"/>
      <c r="E32" s="60"/>
    </row>
    <row r="33" spans="1:8">
      <c r="A33" s="95" t="s">
        <v>218</v>
      </c>
      <c r="B33" s="96">
        <v>400</v>
      </c>
      <c r="C33" s="97">
        <v>-84843</v>
      </c>
      <c r="D33" s="97">
        <v>98789</v>
      </c>
      <c r="E33" s="60"/>
      <c r="F33" s="105"/>
      <c r="G33" s="106"/>
      <c r="H33" s="107"/>
    </row>
    <row r="34" spans="1:8">
      <c r="A34" s="92" t="s">
        <v>219</v>
      </c>
      <c r="B34" s="42"/>
      <c r="C34" s="94"/>
      <c r="D34" s="94"/>
    </row>
    <row r="35" spans="1:8" ht="25.5">
      <c r="A35" s="92" t="s">
        <v>220</v>
      </c>
      <c r="B35" s="42">
        <v>410</v>
      </c>
      <c r="C35" s="94"/>
      <c r="D35" s="94"/>
      <c r="E35" s="60"/>
    </row>
    <row r="36" spans="1:8" ht="12.75" customHeight="1">
      <c r="A36" s="92" t="s">
        <v>221</v>
      </c>
      <c r="B36" s="42" t="s">
        <v>25</v>
      </c>
      <c r="C36" s="94">
        <v>-2166</v>
      </c>
      <c r="D36" s="94">
        <v>-3344</v>
      </c>
      <c r="E36" s="60"/>
    </row>
    <row r="37" spans="1:8">
      <c r="A37" s="92" t="s">
        <v>222</v>
      </c>
      <c r="B37" s="42" t="s">
        <v>26</v>
      </c>
      <c r="C37" s="94"/>
      <c r="D37" s="94"/>
      <c r="E37" s="60"/>
    </row>
    <row r="38" spans="1:8">
      <c r="A38" s="92" t="s">
        <v>223</v>
      </c>
      <c r="B38" s="42" t="s">
        <v>27</v>
      </c>
      <c r="C38" s="94"/>
      <c r="D38" s="94"/>
      <c r="E38" s="60"/>
    </row>
    <row r="39" spans="1:8">
      <c r="A39" s="92" t="s">
        <v>224</v>
      </c>
      <c r="B39" s="42" t="s">
        <v>28</v>
      </c>
      <c r="C39" s="94">
        <v>-87600</v>
      </c>
      <c r="D39" s="94">
        <v>96712</v>
      </c>
      <c r="E39" s="60"/>
    </row>
    <row r="40" spans="1:8">
      <c r="A40" s="92" t="s">
        <v>225</v>
      </c>
      <c r="B40" s="42" t="s">
        <v>29</v>
      </c>
      <c r="C40" s="94"/>
      <c r="D40" s="94"/>
      <c r="E40" s="60"/>
    </row>
    <row r="41" spans="1:8">
      <c r="A41" s="92" t="s">
        <v>226</v>
      </c>
      <c r="B41" s="42" t="s">
        <v>30</v>
      </c>
      <c r="C41" s="94"/>
      <c r="D41" s="94"/>
      <c r="E41" s="60"/>
    </row>
    <row r="42" spans="1:8">
      <c r="A42" s="92" t="s">
        <v>227</v>
      </c>
      <c r="B42" s="42" t="s">
        <v>31</v>
      </c>
      <c r="C42" s="94"/>
      <c r="D42" s="94"/>
      <c r="E42" s="60"/>
    </row>
    <row r="43" spans="1:8" ht="18.75" customHeight="1">
      <c r="A43" s="92" t="s">
        <v>228</v>
      </c>
      <c r="B43" s="42" t="s">
        <v>32</v>
      </c>
      <c r="C43" s="94"/>
      <c r="D43" s="94"/>
      <c r="E43" s="60"/>
    </row>
    <row r="44" spans="1:8" ht="54" customHeight="1">
      <c r="A44" s="95" t="s">
        <v>229</v>
      </c>
      <c r="B44" s="96" t="s">
        <v>33</v>
      </c>
      <c r="C44" s="94">
        <v>-89766</v>
      </c>
      <c r="D44" s="94">
        <v>93368</v>
      </c>
      <c r="E44" s="60"/>
    </row>
    <row r="45" spans="1:8" ht="16.5" customHeight="1">
      <c r="A45" s="92" t="s">
        <v>230</v>
      </c>
      <c r="B45" s="42" t="s">
        <v>34</v>
      </c>
      <c r="C45" s="94"/>
      <c r="D45" s="94"/>
      <c r="E45" s="60"/>
    </row>
    <row r="46" spans="1:8" ht="40.5" customHeight="1">
      <c r="A46" s="92" t="s">
        <v>221</v>
      </c>
      <c r="B46" s="42" t="s">
        <v>35</v>
      </c>
      <c r="C46" s="94"/>
      <c r="D46" s="94"/>
      <c r="E46" s="60"/>
    </row>
    <row r="47" spans="1:8" ht="18.75" customHeight="1">
      <c r="A47" s="92" t="s">
        <v>231</v>
      </c>
      <c r="B47" s="42" t="s">
        <v>36</v>
      </c>
      <c r="C47" s="94">
        <v>4923</v>
      </c>
      <c r="D47" s="94">
        <v>5421</v>
      </c>
      <c r="E47" s="60"/>
    </row>
    <row r="48" spans="1:8" ht="18.75" customHeight="1">
      <c r="A48" s="92" t="s">
        <v>228</v>
      </c>
      <c r="B48" s="42" t="s">
        <v>37</v>
      </c>
      <c r="C48" s="94"/>
      <c r="D48" s="94"/>
      <c r="E48" s="60"/>
    </row>
    <row r="49" spans="1:12" ht="30.6" customHeight="1">
      <c r="A49" s="92" t="s">
        <v>232</v>
      </c>
      <c r="B49" s="42" t="s">
        <v>38</v>
      </c>
      <c r="C49" s="94"/>
      <c r="D49" s="94"/>
      <c r="E49" s="60"/>
    </row>
    <row r="50" spans="1:12" ht="41.45" customHeight="1">
      <c r="A50" s="95" t="s">
        <v>233</v>
      </c>
      <c r="B50" s="96" t="s">
        <v>39</v>
      </c>
      <c r="C50" s="94">
        <v>4923</v>
      </c>
      <c r="D50" s="94">
        <v>5421</v>
      </c>
      <c r="E50" s="60"/>
    </row>
    <row r="51" spans="1:12" s="103" customFormat="1">
      <c r="A51" s="95" t="s">
        <v>234</v>
      </c>
      <c r="B51" s="96">
        <v>500</v>
      </c>
      <c r="C51" s="97">
        <v>3182289</v>
      </c>
      <c r="D51" s="97">
        <v>451938</v>
      </c>
      <c r="E51" s="98"/>
      <c r="F51" s="99"/>
      <c r="G51" s="100"/>
      <c r="H51" s="101"/>
      <c r="I51" s="102"/>
      <c r="J51" s="102"/>
      <c r="K51" s="102"/>
      <c r="L51" s="102"/>
    </row>
    <row r="52" spans="1:12">
      <c r="A52" s="228" t="s">
        <v>235</v>
      </c>
      <c r="B52" s="42"/>
      <c r="C52" s="94"/>
      <c r="D52" s="94"/>
    </row>
    <row r="53" spans="1:12">
      <c r="A53" s="228" t="s">
        <v>236</v>
      </c>
      <c r="B53" s="42"/>
      <c r="C53" s="94">
        <v>3182289</v>
      </c>
      <c r="D53" s="94">
        <v>451938</v>
      </c>
    </row>
    <row r="54" spans="1:12">
      <c r="A54" s="228" t="s">
        <v>237</v>
      </c>
      <c r="B54" s="42"/>
      <c r="C54" s="94"/>
      <c r="D54" s="109"/>
    </row>
    <row r="55" spans="1:12" s="103" customFormat="1">
      <c r="A55" s="229" t="s">
        <v>238</v>
      </c>
      <c r="B55" s="96" t="s">
        <v>40</v>
      </c>
      <c r="C55" s="110"/>
      <c r="D55" s="111"/>
      <c r="E55" s="112"/>
      <c r="F55" s="99"/>
      <c r="G55" s="100"/>
      <c r="H55" s="101"/>
      <c r="I55" s="102"/>
      <c r="J55" s="102"/>
      <c r="K55" s="102"/>
      <c r="L55" s="102"/>
    </row>
    <row r="56" spans="1:12">
      <c r="A56" s="228" t="s">
        <v>219</v>
      </c>
      <c r="B56" s="42"/>
      <c r="C56" s="94"/>
      <c r="D56" s="109"/>
    </row>
    <row r="57" spans="1:12">
      <c r="A57" s="228" t="s">
        <v>239</v>
      </c>
      <c r="B57" s="42"/>
      <c r="C57" s="94"/>
      <c r="D57" s="109"/>
    </row>
    <row r="58" spans="1:12">
      <c r="A58" s="228" t="s">
        <v>240</v>
      </c>
      <c r="B58" s="113"/>
      <c r="C58" s="114">
        <v>1.3425126202182367</v>
      </c>
      <c r="D58" s="114">
        <v>0.14511412128969692</v>
      </c>
    </row>
    <row r="59" spans="1:12">
      <c r="A59" s="228" t="s">
        <v>241</v>
      </c>
      <c r="B59" s="113"/>
      <c r="C59" s="94"/>
      <c r="D59" s="109"/>
    </row>
    <row r="60" spans="1:12">
      <c r="A60" s="228" t="s">
        <v>242</v>
      </c>
      <c r="B60" s="113"/>
      <c r="C60" s="94"/>
      <c r="D60" s="94"/>
    </row>
    <row r="61" spans="1:12">
      <c r="A61" s="228" t="s">
        <v>243</v>
      </c>
      <c r="B61" s="113"/>
      <c r="C61" s="94"/>
      <c r="D61" s="94"/>
    </row>
    <row r="62" spans="1:12">
      <c r="A62" s="228" t="s">
        <v>241</v>
      </c>
      <c r="B62" s="113"/>
      <c r="C62" s="94"/>
      <c r="D62" s="109"/>
    </row>
    <row r="63" spans="1:12">
      <c r="A63" s="115"/>
      <c r="B63" s="115"/>
      <c r="C63" s="115"/>
      <c r="D63" s="115"/>
    </row>
    <row r="64" spans="1:12" s="121" customFormat="1">
      <c r="A64" s="116"/>
      <c r="B64" s="59"/>
      <c r="C64" s="59"/>
      <c r="D64" s="59"/>
      <c r="E64" s="117"/>
      <c r="F64" s="118"/>
      <c r="G64" s="119"/>
      <c r="H64" s="120"/>
    </row>
    <row r="65" spans="1:8" s="121" customFormat="1">
      <c r="A65" s="122"/>
      <c r="B65" s="59"/>
      <c r="C65" s="237"/>
      <c r="D65" s="237"/>
      <c r="E65" s="117"/>
      <c r="F65" s="118"/>
      <c r="G65" s="119"/>
      <c r="H65" s="120"/>
    </row>
    <row r="66" spans="1:8" s="121" customFormat="1">
      <c r="A66" s="63" t="s">
        <v>188</v>
      </c>
      <c r="B66" s="59"/>
      <c r="C66" s="59" t="s">
        <v>16</v>
      </c>
      <c r="D66" s="59"/>
      <c r="E66" s="117"/>
      <c r="F66" s="118"/>
      <c r="G66" s="119"/>
      <c r="H66" s="120"/>
    </row>
    <row r="67" spans="1:8" s="121" customFormat="1">
      <c r="A67" s="64" t="s">
        <v>190</v>
      </c>
      <c r="B67" s="59"/>
      <c r="C67" s="123" t="s">
        <v>191</v>
      </c>
      <c r="D67" s="65"/>
      <c r="E67" s="117"/>
      <c r="F67" s="118"/>
      <c r="G67" s="119"/>
      <c r="H67" s="120"/>
    </row>
    <row r="68" spans="1:8" s="121" customFormat="1">
      <c r="A68" s="64"/>
      <c r="B68" s="59"/>
      <c r="C68" s="65"/>
      <c r="D68" s="59"/>
      <c r="E68" s="117"/>
      <c r="F68" s="118"/>
      <c r="G68" s="119"/>
      <c r="H68" s="120"/>
    </row>
    <row r="69" spans="1:8">
      <c r="A69" s="64"/>
      <c r="B69" s="59"/>
      <c r="C69" s="65"/>
    </row>
    <row r="70" spans="1:8" ht="15.75" customHeight="1">
      <c r="A70" s="63" t="s">
        <v>245</v>
      </c>
      <c r="B70" s="59"/>
      <c r="C70" s="59" t="s">
        <v>16</v>
      </c>
    </row>
    <row r="71" spans="1:8">
      <c r="A71" s="64" t="s">
        <v>190</v>
      </c>
      <c r="B71" s="59"/>
      <c r="C71" s="123" t="s">
        <v>191</v>
      </c>
    </row>
    <row r="72" spans="1:8">
      <c r="A72" s="58" t="s">
        <v>189</v>
      </c>
      <c r="B72" s="59"/>
      <c r="C72" s="59"/>
    </row>
    <row r="73" spans="1:8">
      <c r="A73" s="67"/>
      <c r="B73" s="22"/>
      <c r="C73" s="68"/>
    </row>
    <row r="74" spans="1:8">
      <c r="A74" s="75" t="s">
        <v>244</v>
      </c>
    </row>
    <row r="75" spans="1:8">
      <c r="A75" s="75" t="s">
        <v>17</v>
      </c>
    </row>
  </sheetData>
  <mergeCells count="6">
    <mergeCell ref="C65:D65"/>
    <mergeCell ref="A7:D7"/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62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2"/>
  <sheetViews>
    <sheetView view="pageBreakPreview" zoomScaleNormal="100" zoomScaleSheetLayoutView="100" workbookViewId="0">
      <selection activeCell="B9" sqref="B9"/>
    </sheetView>
  </sheetViews>
  <sheetFormatPr defaultColWidth="67.28515625" defaultRowHeight="12.75"/>
  <cols>
    <col min="1" max="1" width="70" style="129" customWidth="1"/>
    <col min="2" max="2" width="11.5703125" style="129" customWidth="1"/>
    <col min="3" max="3" width="15.28515625" style="129" customWidth="1"/>
    <col min="4" max="4" width="18.28515625" style="129" customWidth="1"/>
    <col min="5" max="9" width="9.140625" style="129" customWidth="1"/>
    <col min="10" max="252" width="9.140625" style="167" customWidth="1"/>
    <col min="253" max="16384" width="67.28515625" style="167"/>
  </cols>
  <sheetData>
    <row r="1" spans="1:4" ht="144.75" customHeight="1">
      <c r="A1" s="124"/>
      <c r="B1" s="124" t="s">
        <v>41</v>
      </c>
      <c r="C1" s="124"/>
      <c r="D1" s="222" t="s">
        <v>316</v>
      </c>
    </row>
    <row r="2" spans="1:4">
      <c r="A2" s="233"/>
      <c r="B2" s="233"/>
      <c r="C2" s="233"/>
      <c r="D2" s="222" t="s">
        <v>319</v>
      </c>
    </row>
    <row r="3" spans="1:4">
      <c r="A3" s="234"/>
      <c r="B3" s="233"/>
      <c r="C3" s="233"/>
      <c r="D3" s="221"/>
    </row>
    <row r="4" spans="1:4">
      <c r="A4" s="124"/>
      <c r="B4" s="124" t="s">
        <v>42</v>
      </c>
      <c r="C4" s="124"/>
      <c r="D4" s="4"/>
    </row>
    <row r="5" spans="1:4">
      <c r="A5" s="124"/>
      <c r="B5" s="124"/>
      <c r="C5" s="124"/>
      <c r="D5" s="126"/>
    </row>
    <row r="6" spans="1:4">
      <c r="A6" s="125"/>
      <c r="B6" s="125"/>
      <c r="C6" s="125"/>
      <c r="D6" s="125"/>
    </row>
    <row r="7" spans="1:4">
      <c r="A7" s="127" t="s">
        <v>246</v>
      </c>
      <c r="B7" s="127"/>
      <c r="C7" s="127"/>
      <c r="D7" s="128"/>
    </row>
    <row r="8" spans="1:4">
      <c r="A8" s="127" t="s">
        <v>247</v>
      </c>
      <c r="B8" s="127"/>
      <c r="C8" s="127"/>
    </row>
    <row r="9" spans="1:4">
      <c r="A9" s="127" t="s">
        <v>248</v>
      </c>
      <c r="B9" s="81"/>
      <c r="C9" s="130"/>
      <c r="D9" s="128"/>
    </row>
    <row r="10" spans="1:4">
      <c r="A10" s="131" t="s">
        <v>249</v>
      </c>
      <c r="B10" s="80" t="s">
        <v>376</v>
      </c>
      <c r="C10" s="132"/>
      <c r="D10" s="128"/>
    </row>
    <row r="11" spans="1:4">
      <c r="A11" s="133"/>
      <c r="B11" s="133"/>
      <c r="C11" s="133"/>
      <c r="D11" s="134" t="s">
        <v>251</v>
      </c>
    </row>
    <row r="12" spans="1:4" ht="25.5">
      <c r="A12" s="135" t="s">
        <v>250</v>
      </c>
      <c r="B12" s="136" t="s">
        <v>113</v>
      </c>
      <c r="C12" s="136" t="s">
        <v>197</v>
      </c>
      <c r="D12" s="136" t="s">
        <v>252</v>
      </c>
    </row>
    <row r="13" spans="1:4">
      <c r="A13" s="137" t="s">
        <v>253</v>
      </c>
      <c r="B13" s="138"/>
      <c r="C13" s="138"/>
      <c r="D13" s="139"/>
    </row>
    <row r="14" spans="1:4">
      <c r="A14" s="140" t="s">
        <v>254</v>
      </c>
      <c r="B14" s="141">
        <v>10</v>
      </c>
      <c r="C14" s="142">
        <v>47999216</v>
      </c>
      <c r="D14" s="142">
        <v>48339306</v>
      </c>
    </row>
    <row r="15" spans="1:4">
      <c r="A15" s="143" t="s">
        <v>255</v>
      </c>
      <c r="B15" s="144"/>
      <c r="C15" s="145"/>
      <c r="D15" s="145"/>
    </row>
    <row r="16" spans="1:4">
      <c r="A16" s="143" t="s">
        <v>256</v>
      </c>
      <c r="B16" s="146">
        <v>11</v>
      </c>
      <c r="C16" s="147">
        <v>44907461</v>
      </c>
      <c r="D16" s="145">
        <v>45531760</v>
      </c>
    </row>
    <row r="17" spans="1:4">
      <c r="A17" s="148" t="s">
        <v>257</v>
      </c>
      <c r="B17" s="146">
        <v>12</v>
      </c>
      <c r="C17" s="149"/>
      <c r="D17" s="145"/>
    </row>
    <row r="18" spans="1:4">
      <c r="A18" s="143" t="s">
        <v>258</v>
      </c>
      <c r="B18" s="146">
        <v>13</v>
      </c>
      <c r="C18" s="147">
        <v>1485625</v>
      </c>
      <c r="D18" s="145">
        <v>570872</v>
      </c>
    </row>
    <row r="19" spans="1:4">
      <c r="A19" s="143" t="s">
        <v>259</v>
      </c>
      <c r="B19" s="146">
        <v>14</v>
      </c>
      <c r="C19" s="150"/>
      <c r="D19" s="150"/>
    </row>
    <row r="20" spans="1:4">
      <c r="A20" s="143" t="s">
        <v>260</v>
      </c>
      <c r="B20" s="146">
        <v>15</v>
      </c>
      <c r="C20" s="147">
        <v>271194</v>
      </c>
      <c r="D20" s="147">
        <v>166047</v>
      </c>
    </row>
    <row r="21" spans="1:4">
      <c r="A21" s="143" t="s">
        <v>261</v>
      </c>
      <c r="B21" s="146">
        <v>16</v>
      </c>
      <c r="C21" s="147">
        <v>1334936</v>
      </c>
      <c r="D21" s="147">
        <v>2070627</v>
      </c>
    </row>
    <row r="22" spans="1:4">
      <c r="A22" s="140" t="s">
        <v>43</v>
      </c>
      <c r="B22" s="141">
        <v>20</v>
      </c>
      <c r="C22" s="151">
        <v>44873636</v>
      </c>
      <c r="D22" s="152">
        <v>44973654</v>
      </c>
    </row>
    <row r="23" spans="1:4">
      <c r="A23" s="143" t="s">
        <v>219</v>
      </c>
      <c r="B23" s="146"/>
      <c r="C23" s="154"/>
      <c r="D23" s="153"/>
    </row>
    <row r="24" spans="1:4">
      <c r="A24" s="143" t="s">
        <v>262</v>
      </c>
      <c r="B24" s="146">
        <v>21</v>
      </c>
      <c r="C24" s="147">
        <v>24926954</v>
      </c>
      <c r="D24" s="153">
        <v>27960658</v>
      </c>
    </row>
    <row r="25" spans="1:4">
      <c r="A25" s="143" t="s">
        <v>263</v>
      </c>
      <c r="B25" s="146">
        <v>22</v>
      </c>
      <c r="C25" s="147">
        <v>817931</v>
      </c>
      <c r="D25" s="153">
        <v>498416</v>
      </c>
    </row>
    <row r="26" spans="1:4">
      <c r="A26" s="143" t="s">
        <v>264</v>
      </c>
      <c r="B26" s="146">
        <v>23</v>
      </c>
      <c r="C26" s="147">
        <v>9636756</v>
      </c>
      <c r="D26" s="153">
        <v>8122895</v>
      </c>
    </row>
    <row r="27" spans="1:4">
      <c r="A27" s="143" t="s">
        <v>265</v>
      </c>
      <c r="B27" s="146">
        <v>24</v>
      </c>
      <c r="C27" s="147">
        <v>23927</v>
      </c>
      <c r="D27" s="153"/>
    </row>
    <row r="28" spans="1:4">
      <c r="A28" s="143" t="s">
        <v>266</v>
      </c>
      <c r="B28" s="146">
        <v>25</v>
      </c>
      <c r="C28" s="150"/>
      <c r="D28" s="155"/>
    </row>
    <row r="29" spans="1:4">
      <c r="A29" s="143" t="s">
        <v>267</v>
      </c>
      <c r="B29" s="146">
        <v>26</v>
      </c>
      <c r="C29" s="147">
        <v>6629212</v>
      </c>
      <c r="D29" s="153">
        <v>5819268</v>
      </c>
    </row>
    <row r="30" spans="1:4">
      <c r="A30" s="143" t="s">
        <v>268</v>
      </c>
      <c r="B30" s="146">
        <v>27</v>
      </c>
      <c r="C30" s="147">
        <v>2838856</v>
      </c>
      <c r="D30" s="153">
        <v>2572417</v>
      </c>
    </row>
    <row r="31" spans="1:4" ht="25.5">
      <c r="A31" s="156" t="s">
        <v>269</v>
      </c>
      <c r="B31" s="141">
        <v>30</v>
      </c>
      <c r="C31" s="158">
        <v>3125580</v>
      </c>
      <c r="D31" s="157">
        <v>3365652</v>
      </c>
    </row>
    <row r="32" spans="1:4">
      <c r="A32" s="137" t="s">
        <v>270</v>
      </c>
      <c r="B32" s="141"/>
      <c r="C32" s="159"/>
      <c r="D32" s="160"/>
    </row>
    <row r="33" spans="1:4">
      <c r="A33" s="140" t="s">
        <v>271</v>
      </c>
      <c r="B33" s="141">
        <v>40</v>
      </c>
      <c r="C33" s="158">
        <v>7471781</v>
      </c>
      <c r="D33" s="157">
        <v>3991749</v>
      </c>
    </row>
    <row r="34" spans="1:4">
      <c r="A34" s="230" t="s">
        <v>272</v>
      </c>
      <c r="B34" s="146"/>
      <c r="C34" s="154"/>
      <c r="D34" s="153"/>
    </row>
    <row r="35" spans="1:4">
      <c r="A35" s="230" t="s">
        <v>273</v>
      </c>
      <c r="B35" s="146">
        <v>41</v>
      </c>
      <c r="C35" s="147">
        <v>1381</v>
      </c>
      <c r="D35" s="153">
        <v>3596</v>
      </c>
    </row>
    <row r="36" spans="1:4">
      <c r="A36" s="230" t="s">
        <v>274</v>
      </c>
      <c r="B36" s="146">
        <v>42</v>
      </c>
      <c r="C36" s="147">
        <v>0</v>
      </c>
      <c r="D36" s="153"/>
    </row>
    <row r="37" spans="1:4">
      <c r="A37" s="230" t="s">
        <v>275</v>
      </c>
      <c r="B37" s="146">
        <v>43</v>
      </c>
      <c r="C37" s="147">
        <v>41</v>
      </c>
      <c r="D37" s="153"/>
    </row>
    <row r="38" spans="1:4" ht="25.5">
      <c r="A38" s="231" t="s">
        <v>276</v>
      </c>
      <c r="B38" s="146">
        <v>44</v>
      </c>
      <c r="C38" s="149">
        <v>0</v>
      </c>
      <c r="D38" s="153"/>
    </row>
    <row r="39" spans="1:4">
      <c r="A39" s="143" t="s">
        <v>277</v>
      </c>
      <c r="B39" s="146">
        <v>45</v>
      </c>
      <c r="C39" s="147">
        <v>0</v>
      </c>
      <c r="D39" s="153"/>
    </row>
    <row r="40" spans="1:4">
      <c r="A40" s="161" t="s">
        <v>278</v>
      </c>
      <c r="B40" s="146">
        <v>46</v>
      </c>
      <c r="C40" s="149">
        <v>0</v>
      </c>
      <c r="D40" s="153"/>
    </row>
    <row r="41" spans="1:4">
      <c r="A41" s="161" t="s">
        <v>279</v>
      </c>
      <c r="B41" s="146">
        <v>47</v>
      </c>
      <c r="C41" s="149">
        <v>104285</v>
      </c>
      <c r="D41" s="153">
        <v>3936551</v>
      </c>
    </row>
    <row r="42" spans="1:4">
      <c r="A42" s="143" t="s">
        <v>280</v>
      </c>
      <c r="B42" s="146">
        <v>48</v>
      </c>
      <c r="C42" s="147">
        <v>6769678</v>
      </c>
      <c r="D42" s="153"/>
    </row>
    <row r="43" spans="1:4">
      <c r="A43" s="143" t="s">
        <v>281</v>
      </c>
      <c r="B43" s="146">
        <v>49</v>
      </c>
      <c r="C43" s="147">
        <v>0</v>
      </c>
      <c r="D43" s="153"/>
    </row>
    <row r="44" spans="1:4">
      <c r="A44" s="143" t="s">
        <v>282</v>
      </c>
      <c r="B44" s="146">
        <v>50</v>
      </c>
      <c r="C44" s="147">
        <v>193302</v>
      </c>
      <c r="D44" s="153">
        <v>38156</v>
      </c>
    </row>
    <row r="45" spans="1:4">
      <c r="A45" s="143" t="s">
        <v>283</v>
      </c>
      <c r="B45" s="146">
        <v>51</v>
      </c>
      <c r="C45" s="147">
        <v>0</v>
      </c>
      <c r="D45" s="153"/>
    </row>
    <row r="46" spans="1:4">
      <c r="A46" s="143" t="s">
        <v>297</v>
      </c>
      <c r="B46" s="146">
        <v>52</v>
      </c>
      <c r="C46" s="147">
        <v>403094</v>
      </c>
      <c r="D46" s="153">
        <v>13446</v>
      </c>
    </row>
    <row r="47" spans="1:4">
      <c r="A47" s="140" t="s">
        <v>285</v>
      </c>
      <c r="B47" s="141">
        <v>60</v>
      </c>
      <c r="C47" s="158">
        <v>9267585</v>
      </c>
      <c r="D47" s="157">
        <v>5584660</v>
      </c>
    </row>
    <row r="48" spans="1:4">
      <c r="A48" s="143" t="s">
        <v>255</v>
      </c>
      <c r="B48" s="146"/>
      <c r="C48" s="147"/>
      <c r="D48" s="153"/>
    </row>
    <row r="49" spans="1:4">
      <c r="A49" s="230" t="s">
        <v>286</v>
      </c>
      <c r="B49" s="146">
        <v>61</v>
      </c>
      <c r="C49" s="147">
        <v>698415</v>
      </c>
      <c r="D49" s="153">
        <v>1763673</v>
      </c>
    </row>
    <row r="50" spans="1:4">
      <c r="A50" s="230" t="s">
        <v>287</v>
      </c>
      <c r="B50" s="146">
        <v>62</v>
      </c>
      <c r="C50" s="147"/>
      <c r="D50" s="153"/>
    </row>
    <row r="51" spans="1:4">
      <c r="A51" s="230" t="s">
        <v>288</v>
      </c>
      <c r="B51" s="146">
        <v>63</v>
      </c>
      <c r="C51" s="147">
        <v>1666219</v>
      </c>
      <c r="D51" s="153">
        <v>1380617</v>
      </c>
    </row>
    <row r="52" spans="1:4" ht="25.5" customHeight="1">
      <c r="A52" s="161" t="s">
        <v>289</v>
      </c>
      <c r="B52" s="146">
        <v>64</v>
      </c>
      <c r="C52" s="149">
        <v>0</v>
      </c>
      <c r="D52" s="153">
        <v>1800560</v>
      </c>
    </row>
    <row r="53" spans="1:4">
      <c r="A53" s="143" t="s">
        <v>290</v>
      </c>
      <c r="B53" s="146">
        <v>65</v>
      </c>
      <c r="C53" s="147">
        <v>0</v>
      </c>
      <c r="D53" s="153"/>
    </row>
    <row r="54" spans="1:4">
      <c r="A54" s="143" t="s">
        <v>291</v>
      </c>
      <c r="B54" s="146">
        <v>66</v>
      </c>
      <c r="C54" s="147">
        <v>0</v>
      </c>
      <c r="D54" s="153"/>
    </row>
    <row r="55" spans="1:4">
      <c r="A55" s="143" t="s">
        <v>292</v>
      </c>
      <c r="B55" s="146">
        <v>67</v>
      </c>
      <c r="C55" s="147">
        <v>44462</v>
      </c>
      <c r="D55" s="153">
        <v>104285</v>
      </c>
    </row>
    <row r="56" spans="1:4">
      <c r="A56" s="143" t="s">
        <v>265</v>
      </c>
      <c r="B56" s="146">
        <v>68</v>
      </c>
      <c r="C56" s="147"/>
      <c r="D56" s="153"/>
    </row>
    <row r="57" spans="1:4">
      <c r="A57" s="143" t="s">
        <v>293</v>
      </c>
      <c r="B57" s="146">
        <v>69</v>
      </c>
      <c r="C57" s="147"/>
      <c r="D57" s="153"/>
    </row>
    <row r="58" spans="1:4">
      <c r="A58" s="143" t="s">
        <v>294</v>
      </c>
      <c r="B58" s="146">
        <v>70</v>
      </c>
      <c r="C58" s="147">
        <v>6716000</v>
      </c>
      <c r="D58" s="153"/>
    </row>
    <row r="59" spans="1:4">
      <c r="A59" s="143" t="s">
        <v>281</v>
      </c>
      <c r="B59" s="146">
        <v>71</v>
      </c>
      <c r="C59" s="147">
        <v>0</v>
      </c>
      <c r="D59" s="153"/>
    </row>
    <row r="60" spans="1:4">
      <c r="A60" s="143" t="s">
        <v>295</v>
      </c>
      <c r="B60" s="146">
        <v>72</v>
      </c>
      <c r="C60" s="149">
        <v>0</v>
      </c>
      <c r="D60" s="153"/>
    </row>
    <row r="61" spans="1:4">
      <c r="A61" s="143" t="s">
        <v>296</v>
      </c>
      <c r="B61" s="146">
        <v>73</v>
      </c>
      <c r="C61" s="147">
        <v>142489</v>
      </c>
      <c r="D61" s="153">
        <v>535525</v>
      </c>
    </row>
    <row r="62" spans="1:4" ht="25.5">
      <c r="A62" s="156" t="s">
        <v>298</v>
      </c>
      <c r="B62" s="141">
        <v>80</v>
      </c>
      <c r="C62" s="158">
        <v>-1795804</v>
      </c>
      <c r="D62" s="157">
        <v>-1592911</v>
      </c>
    </row>
    <row r="63" spans="1:4">
      <c r="A63" s="232" t="s">
        <v>299</v>
      </c>
      <c r="B63" s="141"/>
      <c r="C63" s="159"/>
      <c r="D63" s="160"/>
    </row>
    <row r="64" spans="1:4">
      <c r="A64" s="140" t="s">
        <v>300</v>
      </c>
      <c r="B64" s="141">
        <v>90</v>
      </c>
      <c r="C64" s="158">
        <v>1932230</v>
      </c>
      <c r="D64" s="157">
        <v>0</v>
      </c>
    </row>
    <row r="65" spans="1:4">
      <c r="A65" s="143" t="s">
        <v>219</v>
      </c>
      <c r="B65" s="146"/>
      <c r="C65" s="154"/>
      <c r="D65" s="153"/>
    </row>
    <row r="66" spans="1:4">
      <c r="A66" s="143" t="s">
        <v>301</v>
      </c>
      <c r="B66" s="146">
        <v>91</v>
      </c>
      <c r="C66" s="147">
        <v>0</v>
      </c>
      <c r="D66" s="153"/>
    </row>
    <row r="67" spans="1:4">
      <c r="A67" s="143" t="s">
        <v>302</v>
      </c>
      <c r="B67" s="146">
        <v>92</v>
      </c>
      <c r="C67" s="147">
        <v>1932230</v>
      </c>
      <c r="D67" s="153"/>
    </row>
    <row r="68" spans="1:4">
      <c r="A68" s="143" t="s">
        <v>283</v>
      </c>
      <c r="B68" s="146">
        <v>93</v>
      </c>
      <c r="C68" s="150">
        <v>0</v>
      </c>
      <c r="D68" s="155"/>
    </row>
    <row r="69" spans="1:4">
      <c r="A69" s="143" t="s">
        <v>284</v>
      </c>
      <c r="B69" s="146">
        <v>94</v>
      </c>
      <c r="C69" s="147">
        <v>0</v>
      </c>
      <c r="D69" s="153"/>
    </row>
    <row r="70" spans="1:4">
      <c r="A70" s="140" t="s">
        <v>303</v>
      </c>
      <c r="B70" s="138">
        <v>100</v>
      </c>
      <c r="C70" s="157">
        <v>2240664</v>
      </c>
      <c r="D70" s="157">
        <v>386099</v>
      </c>
    </row>
    <row r="71" spans="1:4">
      <c r="A71" s="143" t="s">
        <v>219</v>
      </c>
      <c r="B71" s="144"/>
      <c r="C71" s="154"/>
      <c r="D71" s="153"/>
    </row>
    <row r="72" spans="1:4">
      <c r="A72" s="143" t="s">
        <v>304</v>
      </c>
      <c r="B72" s="144">
        <v>101</v>
      </c>
      <c r="C72" s="147">
        <v>1930030</v>
      </c>
      <c r="D72" s="153"/>
    </row>
    <row r="73" spans="1:4">
      <c r="A73" s="143" t="s">
        <v>265</v>
      </c>
      <c r="B73" s="144">
        <v>102</v>
      </c>
      <c r="C73" s="150">
        <v>0</v>
      </c>
      <c r="D73" s="155"/>
    </row>
    <row r="74" spans="1:4">
      <c r="A74" s="143" t="s">
        <v>305</v>
      </c>
      <c r="B74" s="144">
        <v>103</v>
      </c>
      <c r="C74" s="147">
        <v>300184</v>
      </c>
      <c r="D74" s="153">
        <v>386099</v>
      </c>
    </row>
    <row r="75" spans="1:4">
      <c r="A75" s="143" t="s">
        <v>306</v>
      </c>
      <c r="B75" s="144">
        <v>104</v>
      </c>
      <c r="C75" s="147">
        <v>0</v>
      </c>
      <c r="D75" s="153"/>
    </row>
    <row r="76" spans="1:4">
      <c r="A76" s="143" t="s">
        <v>307</v>
      </c>
      <c r="B76" s="144">
        <v>105</v>
      </c>
      <c r="C76" s="147">
        <v>10450</v>
      </c>
      <c r="D76" s="153"/>
    </row>
    <row r="77" spans="1:4" ht="27.75" customHeight="1">
      <c r="A77" s="156" t="s">
        <v>308</v>
      </c>
      <c r="B77" s="138">
        <v>110</v>
      </c>
      <c r="C77" s="158">
        <v>-308434</v>
      </c>
      <c r="D77" s="157">
        <v>-386099</v>
      </c>
    </row>
    <row r="78" spans="1:4" ht="15.75" customHeight="1">
      <c r="A78" s="140" t="s">
        <v>309</v>
      </c>
      <c r="B78" s="138">
        <v>120</v>
      </c>
      <c r="C78" s="162">
        <v>-223659</v>
      </c>
      <c r="D78" s="160">
        <v>1402398</v>
      </c>
    </row>
    <row r="79" spans="1:4" ht="26.25" customHeight="1">
      <c r="A79" s="156" t="s">
        <v>310</v>
      </c>
      <c r="B79" s="138">
        <v>130</v>
      </c>
      <c r="C79" s="162">
        <v>-1307</v>
      </c>
      <c r="D79" s="160">
        <v>-1046</v>
      </c>
    </row>
    <row r="80" spans="1:4" ht="27" customHeight="1">
      <c r="A80" s="156" t="s">
        <v>311</v>
      </c>
      <c r="B80" s="138">
        <v>140</v>
      </c>
      <c r="C80" s="158">
        <v>796376</v>
      </c>
      <c r="D80" s="157">
        <v>2787994</v>
      </c>
    </row>
    <row r="81" spans="1:4">
      <c r="A81" s="148" t="s">
        <v>312</v>
      </c>
      <c r="B81" s="144">
        <v>150</v>
      </c>
      <c r="C81" s="163">
        <v>9539178</v>
      </c>
      <c r="D81" s="153">
        <v>6751184</v>
      </c>
    </row>
    <row r="82" spans="1:4">
      <c r="A82" s="148" t="s">
        <v>313</v>
      </c>
      <c r="B82" s="144">
        <v>160</v>
      </c>
      <c r="C82" s="164">
        <v>10335554</v>
      </c>
      <c r="D82" s="164">
        <v>9539178</v>
      </c>
    </row>
    <row r="83" spans="1:4">
      <c r="A83" s="124"/>
      <c r="B83" s="124"/>
      <c r="C83" s="124"/>
      <c r="D83" s="124"/>
    </row>
    <row r="84" spans="1:4">
      <c r="A84" s="124"/>
      <c r="B84" s="124"/>
      <c r="C84" s="124"/>
      <c r="D84" s="124"/>
    </row>
    <row r="85" spans="1:4">
      <c r="A85" s="165"/>
      <c r="B85" s="166"/>
      <c r="C85" s="166"/>
      <c r="D85" s="124"/>
    </row>
    <row r="86" spans="1:4">
      <c r="A86" s="63" t="s">
        <v>188</v>
      </c>
      <c r="B86" s="59"/>
      <c r="C86" s="59" t="s">
        <v>16</v>
      </c>
      <c r="D86" s="124"/>
    </row>
    <row r="87" spans="1:4">
      <c r="A87" s="64" t="s">
        <v>190</v>
      </c>
      <c r="B87" s="59"/>
      <c r="C87" s="123" t="s">
        <v>191</v>
      </c>
      <c r="D87" s="124"/>
    </row>
    <row r="88" spans="1:4">
      <c r="A88" s="64"/>
      <c r="B88" s="59"/>
      <c r="C88" s="65"/>
    </row>
    <row r="89" spans="1:4">
      <c r="A89" s="64"/>
      <c r="B89" s="59"/>
      <c r="C89" s="65"/>
    </row>
    <row r="90" spans="1:4" ht="16.5" customHeight="1">
      <c r="A90" s="63" t="s">
        <v>245</v>
      </c>
      <c r="B90" s="59"/>
      <c r="C90" s="59" t="s">
        <v>16</v>
      </c>
    </row>
    <row r="91" spans="1:4">
      <c r="A91" s="64" t="s">
        <v>190</v>
      </c>
      <c r="B91" s="59"/>
      <c r="C91" s="123" t="s">
        <v>191</v>
      </c>
    </row>
    <row r="92" spans="1:4" ht="20.25" customHeight="1">
      <c r="A92" s="58" t="s">
        <v>189</v>
      </c>
      <c r="B92" s="75"/>
      <c r="C92" s="75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92"/>
  <sheetViews>
    <sheetView tabSelected="1" view="pageBreakPreview" zoomScaleNormal="100" zoomScaleSheetLayoutView="100" workbookViewId="0">
      <selection activeCell="C6" sqref="C6"/>
    </sheetView>
  </sheetViews>
  <sheetFormatPr defaultRowHeight="12"/>
  <cols>
    <col min="1" max="1" width="68.140625" style="168" customWidth="1"/>
    <col min="2" max="2" width="5.140625" style="168" customWidth="1"/>
    <col min="3" max="3" width="14.28515625" style="218" bestFit="1" customWidth="1"/>
    <col min="4" max="6" width="13.28515625" style="218" customWidth="1"/>
    <col min="7" max="7" width="15.28515625" style="218" bestFit="1" customWidth="1"/>
    <col min="8" max="8" width="11.7109375" style="168" bestFit="1" customWidth="1"/>
    <col min="9" max="9" width="13" style="168" customWidth="1"/>
    <col min="10" max="10" width="16.7109375" style="168" customWidth="1"/>
    <col min="11" max="14" width="9.140625" style="172"/>
    <col min="15" max="15" width="9.140625" style="172" customWidth="1"/>
    <col min="16" max="18" width="9.140625" style="172"/>
    <col min="19" max="19" width="9.140625" style="172" customWidth="1"/>
    <col min="20" max="21" width="9.140625" style="172"/>
    <col min="22" max="23" width="9.140625" style="172" customWidth="1"/>
    <col min="24" max="44" width="9.140625" style="172"/>
    <col min="45" max="45" width="9.140625" style="172" customWidth="1"/>
    <col min="46" max="52" width="9.140625" style="172"/>
    <col min="53" max="53" width="9.140625" style="172" customWidth="1"/>
    <col min="54" max="86" width="9.140625" style="172"/>
    <col min="87" max="87" width="9.140625" style="172" customWidth="1"/>
    <col min="88" max="16384" width="9.140625" style="172"/>
  </cols>
  <sheetData>
    <row r="1" spans="1:10" ht="178.5">
      <c r="B1" s="169"/>
      <c r="C1" s="170"/>
      <c r="D1" s="170"/>
      <c r="E1" s="170"/>
      <c r="F1" s="170"/>
      <c r="G1" s="170"/>
      <c r="H1" s="169"/>
      <c r="I1" s="169"/>
      <c r="J1" s="222" t="s">
        <v>374</v>
      </c>
    </row>
    <row r="2" spans="1:10" ht="12.75">
      <c r="B2" s="169"/>
      <c r="C2" s="170"/>
      <c r="D2" s="170"/>
      <c r="E2" s="170"/>
      <c r="F2" s="170"/>
      <c r="G2" s="170"/>
      <c r="H2" s="170"/>
      <c r="I2" s="170"/>
      <c r="J2" s="222" t="s">
        <v>320</v>
      </c>
    </row>
    <row r="3" spans="1:10" ht="12.75">
      <c r="B3" s="169"/>
      <c r="C3" s="170"/>
      <c r="D3" s="170"/>
      <c r="E3" s="170"/>
      <c r="F3" s="170"/>
      <c r="G3" s="170"/>
      <c r="H3" s="170"/>
      <c r="I3" s="170"/>
      <c r="J3" s="221"/>
    </row>
    <row r="4" spans="1:10" ht="12.75">
      <c r="B4" s="169"/>
      <c r="C4" s="170"/>
      <c r="D4" s="170"/>
      <c r="E4" s="170"/>
      <c r="F4" s="170"/>
      <c r="G4" s="170"/>
      <c r="H4" s="170"/>
      <c r="I4" s="170"/>
      <c r="J4" s="221"/>
    </row>
    <row r="5" spans="1:10">
      <c r="B5" s="169"/>
      <c r="C5" s="170"/>
      <c r="D5" s="170"/>
      <c r="E5" s="170"/>
      <c r="F5" s="170"/>
      <c r="G5" s="170"/>
      <c r="H5" s="169"/>
      <c r="I5" s="169"/>
      <c r="J5" s="173"/>
    </row>
    <row r="6" spans="1:10">
      <c r="A6" s="174" t="s">
        <v>95</v>
      </c>
      <c r="B6" s="169"/>
      <c r="C6" s="175" t="s">
        <v>194</v>
      </c>
      <c r="D6" s="170"/>
      <c r="E6" s="170"/>
      <c r="F6" s="170"/>
      <c r="G6" s="170"/>
      <c r="H6" s="169"/>
      <c r="I6" s="169"/>
      <c r="J6" s="169"/>
    </row>
    <row r="7" spans="1:10">
      <c r="A7" s="174"/>
      <c r="B7" s="176"/>
      <c r="C7" s="177"/>
      <c r="D7" s="170"/>
      <c r="E7" s="170"/>
      <c r="F7" s="170"/>
      <c r="G7" s="170"/>
      <c r="H7" s="176"/>
      <c r="I7" s="176"/>
      <c r="J7" s="176"/>
    </row>
    <row r="8" spans="1:10">
      <c r="A8" s="174" t="s">
        <v>322</v>
      </c>
      <c r="B8" s="169"/>
      <c r="C8" s="177"/>
      <c r="D8" s="170"/>
      <c r="E8" s="170"/>
      <c r="F8" s="170"/>
      <c r="G8" s="170"/>
      <c r="H8" s="169"/>
      <c r="I8" s="169"/>
      <c r="J8" s="169"/>
    </row>
    <row r="9" spans="1:10">
      <c r="A9" s="174" t="s">
        <v>323</v>
      </c>
      <c r="B9" s="176"/>
      <c r="C9" s="177"/>
      <c r="D9" s="170"/>
      <c r="E9" s="170"/>
      <c r="F9" s="170"/>
      <c r="G9" s="170"/>
      <c r="H9" s="176"/>
      <c r="I9" s="176"/>
      <c r="J9" s="176"/>
    </row>
    <row r="10" spans="1:10">
      <c r="A10" s="174" t="s">
        <v>324</v>
      </c>
      <c r="B10" s="169"/>
      <c r="C10" s="178">
        <v>43830</v>
      </c>
      <c r="D10" s="170"/>
      <c r="E10" s="170"/>
      <c r="F10" s="170"/>
      <c r="G10" s="170"/>
      <c r="H10" s="169"/>
      <c r="I10" s="169"/>
      <c r="J10" s="169"/>
    </row>
    <row r="11" spans="1:10">
      <c r="A11" s="179"/>
      <c r="B11" s="179"/>
      <c r="C11" s="180"/>
      <c r="D11" s="180"/>
      <c r="E11" s="180"/>
      <c r="F11" s="180"/>
      <c r="G11" s="180"/>
      <c r="H11" s="179"/>
      <c r="I11" s="179"/>
      <c r="J11" s="181" t="s">
        <v>321</v>
      </c>
    </row>
    <row r="12" spans="1:10" s="182" customFormat="1" ht="38.25" customHeight="1">
      <c r="A12" s="241" t="s">
        <v>325</v>
      </c>
      <c r="B12" s="241" t="s">
        <v>326</v>
      </c>
      <c r="C12" s="243" t="s">
        <v>327</v>
      </c>
      <c r="D12" s="244"/>
      <c r="E12" s="244"/>
      <c r="F12" s="244"/>
      <c r="G12" s="245"/>
      <c r="H12" s="241" t="s">
        <v>328</v>
      </c>
      <c r="I12" s="241" t="s">
        <v>329</v>
      </c>
      <c r="J12" s="241" t="s">
        <v>330</v>
      </c>
    </row>
    <row r="13" spans="1:10" s="182" customFormat="1" ht="48">
      <c r="A13" s="242"/>
      <c r="B13" s="242"/>
      <c r="C13" s="183" t="s">
        <v>331</v>
      </c>
      <c r="D13" s="183" t="s">
        <v>332</v>
      </c>
      <c r="E13" s="183" t="s">
        <v>333</v>
      </c>
      <c r="F13" s="183" t="s">
        <v>182</v>
      </c>
      <c r="G13" s="183" t="s">
        <v>334</v>
      </c>
      <c r="H13" s="242"/>
      <c r="I13" s="242"/>
      <c r="J13" s="242"/>
    </row>
    <row r="14" spans="1:10" s="188" customFormat="1">
      <c r="A14" s="184" t="s">
        <v>335</v>
      </c>
      <c r="B14" s="185" t="s">
        <v>2</v>
      </c>
      <c r="C14" s="186">
        <v>2755985</v>
      </c>
      <c r="D14" s="186"/>
      <c r="E14" s="186"/>
      <c r="F14" s="186">
        <v>147462</v>
      </c>
      <c r="G14" s="186">
        <v>63869666</v>
      </c>
      <c r="H14" s="187">
        <v>66773113</v>
      </c>
      <c r="I14" s="187"/>
      <c r="J14" s="187">
        <v>66773113</v>
      </c>
    </row>
    <row r="15" spans="1:10">
      <c r="A15" s="189" t="s">
        <v>336</v>
      </c>
      <c r="B15" s="190" t="s">
        <v>3</v>
      </c>
      <c r="C15" s="191"/>
      <c r="D15" s="191"/>
      <c r="E15" s="191"/>
      <c r="F15" s="191"/>
      <c r="G15" s="191">
        <v>-111139</v>
      </c>
      <c r="H15" s="187">
        <v>-111139</v>
      </c>
      <c r="I15" s="187"/>
      <c r="J15" s="187">
        <v>-111139</v>
      </c>
    </row>
    <row r="16" spans="1:10">
      <c r="A16" s="189" t="s">
        <v>337</v>
      </c>
      <c r="B16" s="190" t="s">
        <v>44</v>
      </c>
      <c r="C16" s="192">
        <v>2755985</v>
      </c>
      <c r="D16" s="192">
        <v>0</v>
      </c>
      <c r="E16" s="192">
        <v>0</v>
      </c>
      <c r="F16" s="192">
        <v>147462</v>
      </c>
      <c r="G16" s="192">
        <v>63758527</v>
      </c>
      <c r="H16" s="187">
        <v>66661974</v>
      </c>
      <c r="I16" s="187">
        <v>0</v>
      </c>
      <c r="J16" s="187">
        <v>66661974</v>
      </c>
    </row>
    <row r="17" spans="1:10">
      <c r="A17" s="189" t="s">
        <v>338</v>
      </c>
      <c r="B17" s="190" t="s">
        <v>22</v>
      </c>
      <c r="C17" s="192">
        <v>0</v>
      </c>
      <c r="D17" s="192">
        <v>0</v>
      </c>
      <c r="E17" s="192">
        <v>0</v>
      </c>
      <c r="F17" s="192">
        <v>96712</v>
      </c>
      <c r="G17" s="192">
        <v>355226</v>
      </c>
      <c r="H17" s="187">
        <v>451938</v>
      </c>
      <c r="I17" s="187">
        <v>0</v>
      </c>
      <c r="J17" s="187">
        <v>451938</v>
      </c>
    </row>
    <row r="18" spans="1:10">
      <c r="A18" s="189" t="s">
        <v>339</v>
      </c>
      <c r="B18" s="190" t="s">
        <v>45</v>
      </c>
      <c r="C18" s="193"/>
      <c r="D18" s="193"/>
      <c r="E18" s="193"/>
      <c r="F18" s="193"/>
      <c r="G18" s="186">
        <v>353149</v>
      </c>
      <c r="H18" s="187">
        <v>353149</v>
      </c>
      <c r="I18" s="187"/>
      <c r="J18" s="187">
        <v>353149</v>
      </c>
    </row>
    <row r="19" spans="1:10">
      <c r="A19" s="189" t="s">
        <v>340</v>
      </c>
      <c r="B19" s="190" t="s">
        <v>46</v>
      </c>
      <c r="C19" s="192">
        <v>0</v>
      </c>
      <c r="D19" s="192">
        <v>0</v>
      </c>
      <c r="E19" s="192">
        <v>0</v>
      </c>
      <c r="F19" s="192">
        <v>96712</v>
      </c>
      <c r="G19" s="192">
        <v>2077</v>
      </c>
      <c r="H19" s="187">
        <v>98789</v>
      </c>
      <c r="I19" s="194">
        <v>0</v>
      </c>
      <c r="J19" s="187">
        <v>98789</v>
      </c>
    </row>
    <row r="20" spans="1:10">
      <c r="A20" s="189" t="s">
        <v>219</v>
      </c>
      <c r="B20" s="190"/>
      <c r="C20" s="191"/>
      <c r="D20" s="191"/>
      <c r="E20" s="191"/>
      <c r="F20" s="191"/>
      <c r="G20" s="191"/>
      <c r="H20" s="195"/>
      <c r="I20" s="186"/>
      <c r="J20" s="186"/>
    </row>
    <row r="21" spans="1:10" ht="30.75" customHeight="1">
      <c r="A21" s="189" t="s">
        <v>341</v>
      </c>
      <c r="B21" s="190" t="s">
        <v>47</v>
      </c>
      <c r="C21" s="193"/>
      <c r="D21" s="193"/>
      <c r="E21" s="193"/>
      <c r="F21" s="191"/>
      <c r="G21" s="193"/>
      <c r="H21" s="196"/>
      <c r="I21" s="196"/>
      <c r="J21" s="197">
        <v>0</v>
      </c>
    </row>
    <row r="22" spans="1:10" ht="27.75" customHeight="1">
      <c r="A22" s="189" t="s">
        <v>342</v>
      </c>
      <c r="B22" s="190" t="s">
        <v>48</v>
      </c>
      <c r="C22" s="193"/>
      <c r="D22" s="193"/>
      <c r="E22" s="193"/>
      <c r="F22" s="191"/>
      <c r="G22" s="191"/>
      <c r="H22" s="192">
        <v>0</v>
      </c>
      <c r="I22" s="187"/>
      <c r="J22" s="197">
        <v>0</v>
      </c>
    </row>
    <row r="23" spans="1:10" ht="27.75" customHeight="1">
      <c r="A23" s="189" t="s">
        <v>343</v>
      </c>
      <c r="B23" s="190" t="s">
        <v>49</v>
      </c>
      <c r="C23" s="193"/>
      <c r="D23" s="193"/>
      <c r="E23" s="193"/>
      <c r="F23" s="191"/>
      <c r="G23" s="191"/>
      <c r="H23" s="196"/>
      <c r="I23" s="196"/>
      <c r="J23" s="197">
        <v>0</v>
      </c>
    </row>
    <row r="24" spans="1:10" ht="27.75" customHeight="1">
      <c r="A24" s="189" t="s">
        <v>221</v>
      </c>
      <c r="B24" s="190" t="s">
        <v>50</v>
      </c>
      <c r="C24" s="193"/>
      <c r="D24" s="193"/>
      <c r="E24" s="193"/>
      <c r="F24" s="191"/>
      <c r="G24" s="191">
        <v>-3344</v>
      </c>
      <c r="H24" s="192">
        <v>-3344</v>
      </c>
      <c r="I24" s="187"/>
      <c r="J24" s="197">
        <v>-3344</v>
      </c>
    </row>
    <row r="25" spans="1:10">
      <c r="A25" s="189" t="s">
        <v>231</v>
      </c>
      <c r="B25" s="190" t="s">
        <v>51</v>
      </c>
      <c r="C25" s="193"/>
      <c r="D25" s="193"/>
      <c r="E25" s="193"/>
      <c r="F25" s="191"/>
      <c r="G25" s="191">
        <v>5421</v>
      </c>
      <c r="H25" s="192">
        <v>5421</v>
      </c>
      <c r="I25" s="187"/>
      <c r="J25" s="197">
        <v>5421</v>
      </c>
    </row>
    <row r="26" spans="1:10">
      <c r="A26" s="189" t="s">
        <v>344</v>
      </c>
      <c r="B26" s="190" t="s">
        <v>52</v>
      </c>
      <c r="C26" s="193"/>
      <c r="D26" s="193"/>
      <c r="E26" s="193"/>
      <c r="F26" s="191"/>
      <c r="G26" s="191"/>
      <c r="H26" s="192">
        <v>0</v>
      </c>
      <c r="I26" s="187"/>
      <c r="J26" s="197">
        <v>0</v>
      </c>
    </row>
    <row r="27" spans="1:10">
      <c r="A27" s="189" t="s">
        <v>345</v>
      </c>
      <c r="B27" s="190" t="s">
        <v>53</v>
      </c>
      <c r="C27" s="193"/>
      <c r="D27" s="193"/>
      <c r="E27" s="193"/>
      <c r="F27" s="191"/>
      <c r="G27" s="191"/>
      <c r="H27" s="192">
        <v>0</v>
      </c>
      <c r="I27" s="187"/>
      <c r="J27" s="197">
        <v>0</v>
      </c>
    </row>
    <row r="28" spans="1:10">
      <c r="A28" s="189" t="s">
        <v>346</v>
      </c>
      <c r="B28" s="190" t="s">
        <v>54</v>
      </c>
      <c r="C28" s="191"/>
      <c r="D28" s="191"/>
      <c r="E28" s="191"/>
      <c r="F28" s="191"/>
      <c r="G28" s="191"/>
      <c r="H28" s="192">
        <v>0</v>
      </c>
      <c r="I28" s="187"/>
      <c r="J28" s="197">
        <v>0</v>
      </c>
    </row>
    <row r="29" spans="1:10" s="206" customFormat="1">
      <c r="A29" s="198" t="s">
        <v>347</v>
      </c>
      <c r="B29" s="199" t="s">
        <v>55</v>
      </c>
      <c r="C29" s="200"/>
      <c r="D29" s="200"/>
      <c r="E29" s="200"/>
      <c r="F29" s="201">
        <v>96712</v>
      </c>
      <c r="G29" s="202"/>
      <c r="H29" s="203">
        <v>96712</v>
      </c>
      <c r="I29" s="204"/>
      <c r="J29" s="205">
        <v>96712</v>
      </c>
    </row>
    <row r="30" spans="1:10" ht="24">
      <c r="A30" s="189" t="s">
        <v>348</v>
      </c>
      <c r="B30" s="190" t="s">
        <v>56</v>
      </c>
      <c r="C30" s="207">
        <v>0</v>
      </c>
      <c r="D30" s="207">
        <v>0</v>
      </c>
      <c r="E30" s="207">
        <v>0</v>
      </c>
      <c r="F30" s="207">
        <v>0</v>
      </c>
      <c r="G30" s="207">
        <v>-386099</v>
      </c>
      <c r="H30" s="192">
        <v>-386099</v>
      </c>
      <c r="I30" s="194">
        <v>0</v>
      </c>
      <c r="J30" s="192">
        <v>-386099</v>
      </c>
    </row>
    <row r="31" spans="1:10">
      <c r="A31" s="189" t="s">
        <v>219</v>
      </c>
      <c r="B31" s="190"/>
      <c r="C31" s="208"/>
      <c r="D31" s="208"/>
      <c r="E31" s="208"/>
      <c r="F31" s="208"/>
      <c r="G31" s="208"/>
      <c r="H31" s="192"/>
      <c r="I31" s="195"/>
      <c r="J31" s="192"/>
    </row>
    <row r="32" spans="1:10">
      <c r="A32" s="189" t="s">
        <v>350</v>
      </c>
      <c r="B32" s="190" t="s">
        <v>57</v>
      </c>
      <c r="C32" s="207">
        <v>0</v>
      </c>
      <c r="D32" s="207">
        <v>0</v>
      </c>
      <c r="E32" s="207">
        <v>0</v>
      </c>
      <c r="F32" s="207">
        <v>0</v>
      </c>
      <c r="G32" s="207">
        <v>0</v>
      </c>
      <c r="H32" s="192">
        <v>0</v>
      </c>
      <c r="I32" s="194">
        <v>0</v>
      </c>
      <c r="J32" s="192">
        <v>0</v>
      </c>
    </row>
    <row r="33" spans="1:10">
      <c r="A33" s="189" t="s">
        <v>219</v>
      </c>
      <c r="B33" s="190"/>
      <c r="C33" s="208"/>
      <c r="D33" s="208"/>
      <c r="E33" s="208"/>
      <c r="F33" s="208"/>
      <c r="G33" s="208"/>
      <c r="H33" s="191"/>
      <c r="I33" s="195"/>
      <c r="J33" s="192"/>
    </row>
    <row r="34" spans="1:10">
      <c r="A34" s="189" t="s">
        <v>351</v>
      </c>
      <c r="B34" s="190"/>
      <c r="C34" s="191"/>
      <c r="D34" s="191"/>
      <c r="E34" s="191"/>
      <c r="F34" s="191"/>
      <c r="G34" s="191"/>
      <c r="H34" s="192">
        <v>0</v>
      </c>
      <c r="I34" s="187"/>
      <c r="J34" s="192">
        <v>0</v>
      </c>
    </row>
    <row r="35" spans="1:10" ht="24">
      <c r="A35" s="189" t="s">
        <v>352</v>
      </c>
      <c r="B35" s="190"/>
      <c r="C35" s="191"/>
      <c r="D35" s="191"/>
      <c r="E35" s="191"/>
      <c r="F35" s="191"/>
      <c r="G35" s="191"/>
      <c r="H35" s="192">
        <v>0</v>
      </c>
      <c r="I35" s="187"/>
      <c r="J35" s="192">
        <v>0</v>
      </c>
    </row>
    <row r="36" spans="1:10" ht="24">
      <c r="A36" s="189" t="s">
        <v>353</v>
      </c>
      <c r="B36" s="190"/>
      <c r="C36" s="191"/>
      <c r="D36" s="191"/>
      <c r="E36" s="191"/>
      <c r="F36" s="191"/>
      <c r="G36" s="191"/>
      <c r="H36" s="192">
        <v>0</v>
      </c>
      <c r="I36" s="187"/>
      <c r="J36" s="192">
        <v>0</v>
      </c>
    </row>
    <row r="37" spans="1:10">
      <c r="A37" s="189" t="s">
        <v>354</v>
      </c>
      <c r="B37" s="190" t="s">
        <v>58</v>
      </c>
      <c r="C37" s="191"/>
      <c r="D37" s="191"/>
      <c r="E37" s="191"/>
      <c r="F37" s="191"/>
      <c r="G37" s="191"/>
      <c r="H37" s="192">
        <v>0</v>
      </c>
      <c r="I37" s="187"/>
      <c r="J37" s="192">
        <v>0</v>
      </c>
    </row>
    <row r="38" spans="1:10">
      <c r="A38" s="189" t="s">
        <v>355</v>
      </c>
      <c r="B38" s="190" t="s">
        <v>59</v>
      </c>
      <c r="C38" s="191"/>
      <c r="D38" s="191"/>
      <c r="E38" s="191"/>
      <c r="F38" s="191"/>
      <c r="G38" s="191"/>
      <c r="H38" s="192">
        <v>0</v>
      </c>
      <c r="I38" s="187"/>
      <c r="J38" s="192">
        <v>0</v>
      </c>
    </row>
    <row r="39" spans="1:10">
      <c r="A39" s="189" t="s">
        <v>356</v>
      </c>
      <c r="B39" s="190" t="s">
        <v>60</v>
      </c>
      <c r="C39" s="191"/>
      <c r="D39" s="191"/>
      <c r="E39" s="191"/>
      <c r="F39" s="191"/>
      <c r="G39" s="191"/>
      <c r="H39" s="192">
        <v>0</v>
      </c>
      <c r="I39" s="187"/>
      <c r="J39" s="192">
        <v>0</v>
      </c>
    </row>
    <row r="40" spans="1:10">
      <c r="A40" s="189" t="s">
        <v>357</v>
      </c>
      <c r="B40" s="190" t="s">
        <v>62</v>
      </c>
      <c r="C40" s="191"/>
      <c r="D40" s="191"/>
      <c r="E40" s="191"/>
      <c r="F40" s="191"/>
      <c r="G40" s="191"/>
      <c r="H40" s="192">
        <v>0</v>
      </c>
      <c r="I40" s="187"/>
      <c r="J40" s="192">
        <v>0</v>
      </c>
    </row>
    <row r="41" spans="1:10">
      <c r="A41" s="189" t="s">
        <v>358</v>
      </c>
      <c r="B41" s="190" t="s">
        <v>63</v>
      </c>
      <c r="C41" s="191"/>
      <c r="D41" s="191"/>
      <c r="E41" s="191"/>
      <c r="F41" s="191"/>
      <c r="G41" s="191">
        <v>-386099</v>
      </c>
      <c r="H41" s="192">
        <v>-386099</v>
      </c>
      <c r="I41" s="187"/>
      <c r="J41" s="192">
        <v>-386099</v>
      </c>
    </row>
    <row r="42" spans="1:10">
      <c r="A42" s="189" t="s">
        <v>359</v>
      </c>
      <c r="B42" s="190" t="s">
        <v>64</v>
      </c>
      <c r="C42" s="191"/>
      <c r="D42" s="191"/>
      <c r="E42" s="191"/>
      <c r="F42" s="191"/>
      <c r="G42" s="191"/>
      <c r="H42" s="192">
        <v>0</v>
      </c>
      <c r="I42" s="187"/>
      <c r="J42" s="192">
        <v>0</v>
      </c>
    </row>
    <row r="43" spans="1:10">
      <c r="A43" s="189" t="s">
        <v>360</v>
      </c>
      <c r="B43" s="190" t="s">
        <v>65</v>
      </c>
      <c r="C43" s="191"/>
      <c r="D43" s="191"/>
      <c r="E43" s="191"/>
      <c r="F43" s="191"/>
      <c r="G43" s="191"/>
      <c r="H43" s="192">
        <v>0</v>
      </c>
      <c r="I43" s="187"/>
      <c r="J43" s="192">
        <v>0</v>
      </c>
    </row>
    <row r="44" spans="1:10" ht="24">
      <c r="A44" s="189" t="s">
        <v>361</v>
      </c>
      <c r="B44" s="190" t="s">
        <v>66</v>
      </c>
      <c r="C44" s="191"/>
      <c r="D44" s="191"/>
      <c r="E44" s="191"/>
      <c r="F44" s="191"/>
      <c r="G44" s="191"/>
      <c r="H44" s="192">
        <v>0</v>
      </c>
      <c r="I44" s="187"/>
      <c r="J44" s="192">
        <v>0</v>
      </c>
    </row>
    <row r="45" spans="1:10">
      <c r="A45" s="189" t="s">
        <v>362</v>
      </c>
      <c r="B45" s="190" t="s">
        <v>67</v>
      </c>
      <c r="C45" s="191"/>
      <c r="D45" s="191"/>
      <c r="E45" s="191"/>
      <c r="F45" s="191"/>
      <c r="G45" s="191"/>
      <c r="H45" s="192">
        <v>0</v>
      </c>
      <c r="I45" s="187"/>
      <c r="J45" s="192">
        <v>0</v>
      </c>
    </row>
    <row r="46" spans="1:10" s="188" customFormat="1" ht="24">
      <c r="A46" s="235" t="s">
        <v>363</v>
      </c>
      <c r="B46" s="185" t="s">
        <v>68</v>
      </c>
      <c r="C46" s="209">
        <v>2755985</v>
      </c>
      <c r="D46" s="209">
        <v>0</v>
      </c>
      <c r="E46" s="209">
        <v>0</v>
      </c>
      <c r="F46" s="209">
        <v>244174</v>
      </c>
      <c r="G46" s="209">
        <v>63727654</v>
      </c>
      <c r="H46" s="192">
        <v>66727813</v>
      </c>
      <c r="I46" s="194">
        <v>0</v>
      </c>
      <c r="J46" s="192">
        <v>66727813</v>
      </c>
    </row>
    <row r="47" spans="1:10">
      <c r="A47" s="189" t="s">
        <v>364</v>
      </c>
      <c r="B47" s="190" t="s">
        <v>69</v>
      </c>
      <c r="C47" s="191"/>
      <c r="D47" s="191"/>
      <c r="E47" s="191"/>
      <c r="F47" s="191"/>
      <c r="G47" s="191"/>
      <c r="H47" s="192">
        <v>0</v>
      </c>
      <c r="I47" s="187"/>
      <c r="J47" s="192">
        <v>0</v>
      </c>
    </row>
    <row r="48" spans="1:10" ht="12.75">
      <c r="A48" s="224" t="s">
        <v>368</v>
      </c>
      <c r="B48" s="190"/>
      <c r="C48" s="191"/>
      <c r="D48" s="191"/>
      <c r="E48" s="191"/>
      <c r="F48" s="191"/>
      <c r="G48" s="191"/>
      <c r="H48" s="187"/>
      <c r="I48" s="187"/>
      <c r="J48" s="187"/>
    </row>
    <row r="49" spans="1:10" ht="12.75">
      <c r="A49" s="224" t="s">
        <v>336</v>
      </c>
      <c r="B49" s="190"/>
      <c r="C49" s="191"/>
      <c r="D49" s="191"/>
      <c r="E49" s="191"/>
      <c r="F49" s="191"/>
      <c r="G49" s="191"/>
      <c r="H49" s="187"/>
      <c r="I49" s="187"/>
      <c r="J49" s="187"/>
    </row>
    <row r="50" spans="1:10" ht="12.75">
      <c r="A50" s="224" t="s">
        <v>369</v>
      </c>
      <c r="B50" s="190"/>
      <c r="C50" s="191"/>
      <c r="D50" s="191"/>
      <c r="E50" s="191"/>
      <c r="F50" s="191"/>
      <c r="G50" s="191"/>
      <c r="H50" s="187"/>
      <c r="I50" s="187"/>
      <c r="J50" s="187"/>
    </row>
    <row r="51" spans="1:10">
      <c r="A51" s="189" t="s">
        <v>365</v>
      </c>
      <c r="B51" s="190" t="s">
        <v>70</v>
      </c>
      <c r="C51" s="207">
        <v>2755985</v>
      </c>
      <c r="D51" s="207">
        <v>0</v>
      </c>
      <c r="E51" s="207">
        <v>0</v>
      </c>
      <c r="F51" s="207">
        <v>244174</v>
      </c>
      <c r="G51" s="207">
        <v>63727654</v>
      </c>
      <c r="H51" s="192">
        <v>66727813</v>
      </c>
      <c r="I51" s="194">
        <v>0</v>
      </c>
      <c r="J51" s="192">
        <v>66727813</v>
      </c>
    </row>
    <row r="52" spans="1:10">
      <c r="A52" s="189" t="s">
        <v>366</v>
      </c>
      <c r="B52" s="190" t="s">
        <v>40</v>
      </c>
      <c r="C52" s="207">
        <v>0</v>
      </c>
      <c r="D52" s="207">
        <v>0</v>
      </c>
      <c r="E52" s="207">
        <v>0</v>
      </c>
      <c r="F52" s="207">
        <v>-87600</v>
      </c>
      <c r="G52" s="207">
        <v>3269889</v>
      </c>
      <c r="H52" s="192">
        <v>3182289</v>
      </c>
      <c r="I52" s="194">
        <v>0</v>
      </c>
      <c r="J52" s="192">
        <v>3182289</v>
      </c>
    </row>
    <row r="53" spans="1:10">
      <c r="A53" s="189" t="s">
        <v>339</v>
      </c>
      <c r="B53" s="190" t="s">
        <v>71</v>
      </c>
      <c r="C53" s="191"/>
      <c r="D53" s="193"/>
      <c r="E53" s="193"/>
      <c r="F53" s="193"/>
      <c r="G53" s="186">
        <v>3267132</v>
      </c>
      <c r="H53" s="192">
        <v>3267132</v>
      </c>
      <c r="I53" s="187"/>
      <c r="J53" s="192">
        <v>3267132</v>
      </c>
    </row>
    <row r="54" spans="1:10">
      <c r="A54" s="189" t="s">
        <v>367</v>
      </c>
      <c r="B54" s="190" t="s">
        <v>72</v>
      </c>
      <c r="C54" s="192">
        <v>0</v>
      </c>
      <c r="D54" s="192">
        <v>0</v>
      </c>
      <c r="E54" s="192">
        <v>0</v>
      </c>
      <c r="F54" s="192">
        <v>-87600</v>
      </c>
      <c r="G54" s="192">
        <v>2757</v>
      </c>
      <c r="H54" s="192">
        <v>-84843</v>
      </c>
      <c r="I54" s="194">
        <v>0</v>
      </c>
      <c r="J54" s="192">
        <v>-84843</v>
      </c>
    </row>
    <row r="55" spans="1:10">
      <c r="A55" s="189" t="s">
        <v>219</v>
      </c>
      <c r="B55" s="190"/>
      <c r="C55" s="191"/>
      <c r="D55" s="191"/>
      <c r="E55" s="191"/>
      <c r="F55" s="191"/>
      <c r="G55" s="191"/>
      <c r="H55" s="192">
        <v>0</v>
      </c>
      <c r="I55" s="195"/>
      <c r="J55" s="192"/>
    </row>
    <row r="56" spans="1:10" ht="30" customHeight="1">
      <c r="A56" s="189" t="s">
        <v>341</v>
      </c>
      <c r="B56" s="190" t="s">
        <v>73</v>
      </c>
      <c r="C56" s="193"/>
      <c r="D56" s="193"/>
      <c r="E56" s="193"/>
      <c r="F56" s="191"/>
      <c r="G56" s="193"/>
      <c r="H56" s="192">
        <v>0</v>
      </c>
      <c r="I56" s="187"/>
      <c r="J56" s="192">
        <v>0</v>
      </c>
    </row>
    <row r="57" spans="1:10" ht="27" customHeight="1">
      <c r="A57" s="189" t="s">
        <v>370</v>
      </c>
      <c r="B57" s="190" t="s">
        <v>74</v>
      </c>
      <c r="C57" s="191"/>
      <c r="D57" s="191"/>
      <c r="E57" s="191"/>
      <c r="F57" s="191"/>
      <c r="G57" s="191"/>
      <c r="H57" s="192">
        <v>0</v>
      </c>
      <c r="I57" s="187"/>
      <c r="J57" s="192">
        <v>0</v>
      </c>
    </row>
    <row r="58" spans="1:10" ht="23.25" customHeight="1">
      <c r="A58" s="189" t="s">
        <v>343</v>
      </c>
      <c r="B58" s="190" t="s">
        <v>75</v>
      </c>
      <c r="C58" s="193"/>
      <c r="D58" s="193"/>
      <c r="E58" s="193"/>
      <c r="F58" s="191"/>
      <c r="G58" s="193"/>
      <c r="H58" s="192">
        <v>0</v>
      </c>
      <c r="I58" s="187"/>
      <c r="J58" s="192">
        <v>0</v>
      </c>
    </row>
    <row r="59" spans="1:10" ht="23.25" customHeight="1">
      <c r="A59" s="189" t="s">
        <v>221</v>
      </c>
      <c r="B59" s="190" t="s">
        <v>76</v>
      </c>
      <c r="C59" s="191"/>
      <c r="D59" s="191"/>
      <c r="E59" s="191"/>
      <c r="F59" s="191"/>
      <c r="G59" s="191">
        <v>-2166</v>
      </c>
      <c r="H59" s="192">
        <v>-2166</v>
      </c>
      <c r="I59" s="187"/>
      <c r="J59" s="192">
        <v>-2166</v>
      </c>
    </row>
    <row r="60" spans="1:10">
      <c r="A60" s="189" t="s">
        <v>231</v>
      </c>
      <c r="B60" s="190" t="s">
        <v>77</v>
      </c>
      <c r="C60" s="191"/>
      <c r="D60" s="191"/>
      <c r="E60" s="191"/>
      <c r="F60" s="191"/>
      <c r="G60" s="191">
        <v>4923</v>
      </c>
      <c r="H60" s="192">
        <v>4923</v>
      </c>
      <c r="I60" s="187"/>
      <c r="J60" s="192">
        <v>4923</v>
      </c>
    </row>
    <row r="61" spans="1:10">
      <c r="A61" s="189" t="s">
        <v>344</v>
      </c>
      <c r="B61" s="190" t="s">
        <v>78</v>
      </c>
      <c r="C61" s="193"/>
      <c r="D61" s="193"/>
      <c r="E61" s="191"/>
      <c r="F61" s="191"/>
      <c r="G61" s="193"/>
      <c r="H61" s="192">
        <v>0</v>
      </c>
      <c r="I61" s="187"/>
      <c r="J61" s="192">
        <v>0</v>
      </c>
    </row>
    <row r="62" spans="1:10" ht="23.25" customHeight="1">
      <c r="A62" s="189" t="s">
        <v>345</v>
      </c>
      <c r="B62" s="190" t="s">
        <v>79</v>
      </c>
      <c r="C62" s="193"/>
      <c r="D62" s="193"/>
      <c r="E62" s="193"/>
      <c r="F62" s="191"/>
      <c r="G62" s="193"/>
      <c r="H62" s="192">
        <v>0</v>
      </c>
      <c r="I62" s="187"/>
      <c r="J62" s="192">
        <v>0</v>
      </c>
    </row>
    <row r="63" spans="1:10">
      <c r="A63" s="189" t="s">
        <v>346</v>
      </c>
      <c r="B63" s="190" t="s">
        <v>80</v>
      </c>
      <c r="C63" s="191"/>
      <c r="D63" s="191"/>
      <c r="E63" s="191"/>
      <c r="F63" s="191"/>
      <c r="G63" s="191"/>
      <c r="H63" s="192">
        <v>0</v>
      </c>
      <c r="I63" s="187"/>
      <c r="J63" s="192">
        <v>0</v>
      </c>
    </row>
    <row r="64" spans="1:10">
      <c r="A64" s="189" t="s">
        <v>371</v>
      </c>
      <c r="B64" s="190" t="s">
        <v>81</v>
      </c>
      <c r="C64" s="193"/>
      <c r="D64" s="193"/>
      <c r="E64" s="193"/>
      <c r="F64" s="191">
        <v>-87600</v>
      </c>
      <c r="G64" s="193"/>
      <c r="H64" s="192">
        <v>-87600</v>
      </c>
      <c r="I64" s="187"/>
      <c r="J64" s="192">
        <v>-87600</v>
      </c>
    </row>
    <row r="65" spans="1:10" ht="24">
      <c r="A65" s="189" t="s">
        <v>372</v>
      </c>
      <c r="B65" s="190" t="s">
        <v>82</v>
      </c>
      <c r="C65" s="207">
        <v>0</v>
      </c>
      <c r="D65" s="207">
        <v>0</v>
      </c>
      <c r="E65" s="207">
        <v>0</v>
      </c>
      <c r="F65" s="207">
        <v>0</v>
      </c>
      <c r="G65" s="207">
        <v>-300184</v>
      </c>
      <c r="H65" s="192">
        <v>-300184</v>
      </c>
      <c r="I65" s="194">
        <v>0</v>
      </c>
      <c r="J65" s="192">
        <v>-300184</v>
      </c>
    </row>
    <row r="66" spans="1:10">
      <c r="A66" s="189" t="s">
        <v>219</v>
      </c>
      <c r="B66" s="190"/>
      <c r="C66" s="208"/>
      <c r="D66" s="208"/>
      <c r="E66" s="208"/>
      <c r="F66" s="208"/>
      <c r="G66" s="208"/>
      <c r="H66" s="192"/>
      <c r="I66" s="195"/>
      <c r="J66" s="192"/>
    </row>
    <row r="67" spans="1:10">
      <c r="A67" s="189" t="s">
        <v>349</v>
      </c>
      <c r="B67" s="190" t="s">
        <v>83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  <c r="H67" s="192">
        <v>0</v>
      </c>
      <c r="I67" s="194">
        <v>0</v>
      </c>
      <c r="J67" s="192">
        <v>0</v>
      </c>
    </row>
    <row r="68" spans="1:10">
      <c r="A68" s="189" t="s">
        <v>219</v>
      </c>
      <c r="B68" s="190"/>
      <c r="C68" s="208"/>
      <c r="D68" s="208"/>
      <c r="E68" s="208"/>
      <c r="F68" s="208"/>
      <c r="G68" s="208"/>
      <c r="H68" s="192"/>
      <c r="I68" s="195"/>
      <c r="J68" s="192"/>
    </row>
    <row r="69" spans="1:10">
      <c r="A69" s="189" t="s">
        <v>351</v>
      </c>
      <c r="B69" s="190"/>
      <c r="C69" s="191"/>
      <c r="D69" s="191"/>
      <c r="E69" s="191"/>
      <c r="F69" s="191"/>
      <c r="G69" s="191"/>
      <c r="H69" s="192">
        <v>0</v>
      </c>
      <c r="I69" s="187"/>
      <c r="J69" s="192">
        <v>0</v>
      </c>
    </row>
    <row r="70" spans="1:10" ht="24">
      <c r="A70" s="189" t="s">
        <v>352</v>
      </c>
      <c r="B70" s="190"/>
      <c r="C70" s="191"/>
      <c r="D70" s="191"/>
      <c r="E70" s="191"/>
      <c r="F70" s="191"/>
      <c r="G70" s="191"/>
      <c r="H70" s="192">
        <v>0</v>
      </c>
      <c r="I70" s="187"/>
      <c r="J70" s="192">
        <v>0</v>
      </c>
    </row>
    <row r="71" spans="1:10" ht="24">
      <c r="A71" s="189" t="s">
        <v>353</v>
      </c>
      <c r="B71" s="190"/>
      <c r="C71" s="191"/>
      <c r="D71" s="191"/>
      <c r="E71" s="191"/>
      <c r="F71" s="191"/>
      <c r="G71" s="191"/>
      <c r="H71" s="192">
        <v>0</v>
      </c>
      <c r="I71" s="187"/>
      <c r="J71" s="192">
        <v>0</v>
      </c>
    </row>
    <row r="72" spans="1:10">
      <c r="A72" s="189" t="s">
        <v>354</v>
      </c>
      <c r="B72" s="190" t="s">
        <v>84</v>
      </c>
      <c r="C72" s="191"/>
      <c r="D72" s="191"/>
      <c r="E72" s="191"/>
      <c r="F72" s="191"/>
      <c r="G72" s="191"/>
      <c r="H72" s="192">
        <v>0</v>
      </c>
      <c r="I72" s="187"/>
      <c r="J72" s="192">
        <v>0</v>
      </c>
    </row>
    <row r="73" spans="1:10">
      <c r="A73" s="189" t="s">
        <v>355</v>
      </c>
      <c r="B73" s="190" t="s">
        <v>85</v>
      </c>
      <c r="C73" s="191"/>
      <c r="D73" s="191"/>
      <c r="E73" s="191"/>
      <c r="F73" s="191"/>
      <c r="G73" s="191"/>
      <c r="H73" s="192">
        <v>0</v>
      </c>
      <c r="I73" s="187"/>
      <c r="J73" s="192">
        <v>0</v>
      </c>
    </row>
    <row r="74" spans="1:10">
      <c r="A74" s="189" t="s">
        <v>356</v>
      </c>
      <c r="B74" s="190" t="s">
        <v>86</v>
      </c>
      <c r="C74" s="191"/>
      <c r="D74" s="191"/>
      <c r="E74" s="191"/>
      <c r="F74" s="191"/>
      <c r="G74" s="191"/>
      <c r="H74" s="192">
        <v>0</v>
      </c>
      <c r="I74" s="187"/>
      <c r="J74" s="192">
        <v>0</v>
      </c>
    </row>
    <row r="75" spans="1:10" ht="24">
      <c r="A75" s="189" t="s">
        <v>61</v>
      </c>
      <c r="B75" s="190" t="s">
        <v>87</v>
      </c>
      <c r="C75" s="191"/>
      <c r="D75" s="191"/>
      <c r="E75" s="191"/>
      <c r="F75" s="191"/>
      <c r="G75" s="191"/>
      <c r="H75" s="192">
        <v>0</v>
      </c>
      <c r="I75" s="187"/>
      <c r="J75" s="192">
        <v>0</v>
      </c>
    </row>
    <row r="76" spans="1:10">
      <c r="A76" s="189" t="s">
        <v>358</v>
      </c>
      <c r="B76" s="190" t="s">
        <v>88</v>
      </c>
      <c r="C76" s="191"/>
      <c r="D76" s="191"/>
      <c r="E76" s="191"/>
      <c r="F76" s="191"/>
      <c r="G76" s="191">
        <v>-300184</v>
      </c>
      <c r="H76" s="192">
        <v>-300184</v>
      </c>
      <c r="I76" s="187"/>
      <c r="J76" s="192">
        <v>-300184</v>
      </c>
    </row>
    <row r="77" spans="1:10">
      <c r="A77" s="189" t="s">
        <v>359</v>
      </c>
      <c r="B77" s="190" t="s">
        <v>89</v>
      </c>
      <c r="C77" s="191"/>
      <c r="D77" s="191"/>
      <c r="E77" s="191"/>
      <c r="F77" s="191"/>
      <c r="G77" s="191"/>
      <c r="H77" s="192">
        <v>0</v>
      </c>
      <c r="I77" s="187"/>
      <c r="J77" s="192">
        <v>0</v>
      </c>
    </row>
    <row r="78" spans="1:10">
      <c r="A78" s="189" t="s">
        <v>360</v>
      </c>
      <c r="B78" s="190" t="s">
        <v>90</v>
      </c>
      <c r="C78" s="191"/>
      <c r="D78" s="191"/>
      <c r="E78" s="191"/>
      <c r="F78" s="191"/>
      <c r="G78" s="191"/>
      <c r="H78" s="192">
        <v>0</v>
      </c>
      <c r="I78" s="187"/>
      <c r="J78" s="192">
        <v>0</v>
      </c>
    </row>
    <row r="79" spans="1:10" ht="24">
      <c r="A79" s="189" t="s">
        <v>361</v>
      </c>
      <c r="B79" s="190" t="s">
        <v>91</v>
      </c>
      <c r="C79" s="191"/>
      <c r="D79" s="191"/>
      <c r="E79" s="191"/>
      <c r="F79" s="191"/>
      <c r="G79" s="191"/>
      <c r="H79" s="192">
        <v>0</v>
      </c>
      <c r="I79" s="187"/>
      <c r="J79" s="192">
        <v>0</v>
      </c>
    </row>
    <row r="80" spans="1:10">
      <c r="A80" s="189" t="s">
        <v>362</v>
      </c>
      <c r="B80" s="190" t="s">
        <v>92</v>
      </c>
      <c r="C80" s="191"/>
      <c r="D80" s="191"/>
      <c r="E80" s="191"/>
      <c r="F80" s="191"/>
      <c r="G80" s="191"/>
      <c r="H80" s="192">
        <v>0</v>
      </c>
      <c r="I80" s="187"/>
      <c r="J80" s="192">
        <v>0</v>
      </c>
    </row>
    <row r="81" spans="1:10" s="188" customFormat="1" ht="24">
      <c r="A81" s="235" t="s">
        <v>373</v>
      </c>
      <c r="B81" s="185">
        <v>800</v>
      </c>
      <c r="C81" s="187">
        <v>2755985</v>
      </c>
      <c r="D81" s="187">
        <v>0</v>
      </c>
      <c r="E81" s="187">
        <v>0</v>
      </c>
      <c r="F81" s="187">
        <v>156574</v>
      </c>
      <c r="G81" s="187">
        <v>66697359</v>
      </c>
      <c r="H81" s="192">
        <v>69609918</v>
      </c>
      <c r="I81" s="194">
        <v>0</v>
      </c>
      <c r="J81" s="192">
        <v>69609918</v>
      </c>
    </row>
    <row r="82" spans="1:10" s="211" customFormat="1" hidden="1">
      <c r="A82" s="171" t="s">
        <v>93</v>
      </c>
      <c r="B82" s="171"/>
      <c r="C82" s="210">
        <v>0</v>
      </c>
      <c r="D82" s="210">
        <v>0</v>
      </c>
      <c r="E82" s="210">
        <v>0</v>
      </c>
      <c r="F82" s="210">
        <v>0</v>
      </c>
      <c r="G82" s="210">
        <v>0</v>
      </c>
      <c r="H82" s="171"/>
      <c r="I82" s="171">
        <v>0</v>
      </c>
      <c r="J82" s="171">
        <v>0</v>
      </c>
    </row>
    <row r="83" spans="1:10" s="211" customFormat="1" hidden="1">
      <c r="A83" s="212" t="s">
        <v>94</v>
      </c>
      <c r="B83" s="171"/>
      <c r="C83" s="210">
        <v>0</v>
      </c>
      <c r="D83" s="210">
        <v>0</v>
      </c>
      <c r="E83" s="210">
        <v>0</v>
      </c>
      <c r="F83" s="210">
        <v>0</v>
      </c>
      <c r="G83" s="210">
        <v>0</v>
      </c>
      <c r="H83" s="171"/>
      <c r="I83" s="171">
        <v>0</v>
      </c>
      <c r="J83" s="171">
        <v>0</v>
      </c>
    </row>
    <row r="84" spans="1:10" s="215" customFormat="1">
      <c r="A84" s="213"/>
      <c r="B84" s="213"/>
      <c r="C84" s="214"/>
      <c r="D84" s="214"/>
      <c r="E84" s="214"/>
      <c r="F84" s="214"/>
      <c r="G84" s="214"/>
      <c r="H84" s="213"/>
      <c r="I84" s="213"/>
      <c r="J84" s="213"/>
    </row>
    <row r="85" spans="1:10">
      <c r="A85" s="216"/>
      <c r="B85" s="176"/>
      <c r="C85" s="217"/>
      <c r="D85" s="170"/>
      <c r="E85" s="170"/>
      <c r="F85" s="170"/>
      <c r="G85" s="170"/>
      <c r="H85" s="176"/>
      <c r="I85" s="176"/>
      <c r="J85" s="176"/>
    </row>
    <row r="86" spans="1:10" ht="12.75">
      <c r="A86" s="63" t="s">
        <v>188</v>
      </c>
      <c r="B86" s="59"/>
      <c r="C86" s="59" t="s">
        <v>16</v>
      </c>
      <c r="D86" s="124"/>
      <c r="E86" s="170"/>
      <c r="F86" s="170"/>
      <c r="G86" s="170"/>
      <c r="H86" s="176"/>
      <c r="I86" s="176"/>
      <c r="J86" s="176"/>
    </row>
    <row r="87" spans="1:10" ht="12.75">
      <c r="A87" s="64" t="s">
        <v>190</v>
      </c>
      <c r="B87" s="59"/>
      <c r="C87" s="123" t="s">
        <v>191</v>
      </c>
      <c r="D87" s="124"/>
      <c r="E87" s="170"/>
      <c r="F87" s="170"/>
      <c r="G87" s="170"/>
      <c r="H87" s="176"/>
      <c r="I87" s="176"/>
      <c r="J87" s="176"/>
    </row>
    <row r="88" spans="1:10" ht="12.75">
      <c r="A88" s="64"/>
      <c r="B88" s="59"/>
      <c r="C88" s="65"/>
      <c r="D88" s="129"/>
      <c r="E88" s="170"/>
      <c r="F88" s="170"/>
      <c r="G88" s="170"/>
      <c r="H88" s="176"/>
      <c r="I88" s="176"/>
      <c r="J88" s="176"/>
    </row>
    <row r="89" spans="1:10" ht="12.75">
      <c r="A89" s="64"/>
      <c r="B89" s="59"/>
      <c r="C89" s="65"/>
      <c r="D89" s="129"/>
      <c r="E89" s="170"/>
      <c r="F89" s="170"/>
      <c r="G89" s="170"/>
      <c r="H89" s="176"/>
      <c r="I89" s="176"/>
      <c r="J89" s="176"/>
    </row>
    <row r="90" spans="1:10" ht="25.5">
      <c r="A90" s="63" t="s">
        <v>245</v>
      </c>
      <c r="B90" s="59"/>
      <c r="C90" s="59" t="s">
        <v>16</v>
      </c>
      <c r="D90" s="129"/>
      <c r="E90" s="170"/>
      <c r="F90" s="170"/>
      <c r="G90" s="170"/>
      <c r="H90" s="176"/>
      <c r="I90" s="176"/>
      <c r="J90" s="176"/>
    </row>
    <row r="91" spans="1:10" ht="12.75">
      <c r="A91" s="64" t="s">
        <v>190</v>
      </c>
      <c r="B91" s="59"/>
      <c r="C91" s="123" t="s">
        <v>191</v>
      </c>
      <c r="D91" s="129"/>
    </row>
    <row r="92" spans="1:10" ht="12.75">
      <c r="A92" s="58" t="s">
        <v>189</v>
      </c>
      <c r="B92" s="75"/>
      <c r="C92" s="75"/>
      <c r="D92" s="129"/>
    </row>
  </sheetData>
  <mergeCells count="6">
    <mergeCell ref="J12:J13"/>
    <mergeCell ref="A12:A13"/>
    <mergeCell ref="B12:B13"/>
    <mergeCell ref="C12:G12"/>
    <mergeCell ref="H12:H13"/>
    <mergeCell ref="I12:I13"/>
  </mergeCells>
  <pageMargins left="0.70866141732283472" right="0.70866141732283472" top="0.74803149606299213" bottom="0.43307086614173229" header="0.31496062992125984" footer="0.31496062992125984"/>
  <pageSetup paperSize="9" scale="65" fitToHeight="2" orientation="landscape" r:id="rId1"/>
  <headerFooter>
    <oddHeader>&amp;R&amp;A</oddHeader>
  </headerFooter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>АО УМЗ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Н.Л.</dc:creator>
  <cp:lastModifiedBy>Баранова Наталья Леонидовна</cp:lastModifiedBy>
  <dcterms:created xsi:type="dcterms:W3CDTF">2020-05-26T03:37:45Z</dcterms:created>
  <dcterms:modified xsi:type="dcterms:W3CDTF">2020-06-04T09:23:37Z</dcterms:modified>
</cp:coreProperties>
</file>